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scpdc-my.sharepoint.com/personal/josh_scpdc_org/Documents/Documents/MPO Administration/Annual Reports/FFY 2022/"/>
    </mc:Choice>
  </mc:AlternateContent>
  <xr:revisionPtr revIDLastSave="659" documentId="8_{F73492C9-9EA7-4E0A-A723-28334C3C6FC5}" xr6:coauthVersionLast="47" xr6:coauthVersionMax="47" xr10:uidLastSave="{E9742E3A-A556-47F4-A6A8-14E4272A5740}"/>
  <bookViews>
    <workbookView xWindow="-28920" yWindow="-90" windowWidth="29040" windowHeight="15720" activeTab="7" xr2:uid="{00000000-000D-0000-FFFF-FFFF00000000}"/>
  </bookViews>
  <sheets>
    <sheet name="Raw" sheetId="1" r:id="rId1"/>
    <sheet name="Cleaned" sheetId="2" r:id="rId2"/>
    <sheet name="Summary" sheetId="3" r:id="rId3"/>
    <sheet name="Urban Systems (MPO)" sheetId="4" r:id="rId4"/>
    <sheet name="Bridge" sheetId="5" r:id="rId5"/>
    <sheet name="HSIP" sheetId="6" r:id="rId6"/>
    <sheet name="Bike.Ped" sheetId="7" r:id="rId7"/>
    <sheet name="NTD" sheetId="8" r:id="rId8"/>
  </sheets>
  <definedNames>
    <definedName name="_xlnm._FilterDatabase" localSheetId="1" hidden="1">Cleaned!$E$1:$E$115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8" l="1"/>
  <c r="F16" i="8"/>
  <c r="E16" i="8"/>
  <c r="D16" i="8"/>
  <c r="C16" i="8"/>
  <c r="B16" i="8"/>
  <c r="B8" i="8"/>
  <c r="C8" i="8"/>
  <c r="D8" i="8"/>
  <c r="E8" i="8"/>
  <c r="F8" i="8"/>
  <c r="G8" i="8"/>
  <c r="C20" i="6"/>
  <c r="C19" i="6"/>
  <c r="C8" i="7"/>
  <c r="C11" i="4"/>
  <c r="C10" i="4"/>
  <c r="C53" i="3"/>
  <c r="C113" i="2"/>
  <c r="N114" i="1"/>
  <c r="N113" i="1"/>
  <c r="E113" i="2"/>
  <c r="A113" i="2"/>
  <c r="E112" i="2"/>
  <c r="D112" i="2"/>
  <c r="C112" i="2"/>
  <c r="B112" i="2"/>
  <c r="A112" i="2"/>
  <c r="E111" i="2"/>
  <c r="D111" i="2"/>
  <c r="C111" i="2"/>
  <c r="B111" i="2"/>
  <c r="A111" i="2"/>
  <c r="E110" i="2"/>
  <c r="D110" i="2"/>
  <c r="C110" i="2"/>
  <c r="B110" i="2"/>
  <c r="A110" i="2"/>
  <c r="E109" i="2"/>
  <c r="D109" i="2"/>
  <c r="C109" i="2"/>
  <c r="B109" i="2"/>
  <c r="A109" i="2"/>
  <c r="E108" i="2"/>
  <c r="D108" i="2"/>
  <c r="C108" i="2"/>
  <c r="B108" i="2"/>
  <c r="A108" i="2"/>
  <c r="E107" i="2"/>
  <c r="D107" i="2"/>
  <c r="C107" i="2"/>
  <c r="B107" i="2"/>
  <c r="A107" i="2"/>
  <c r="E106" i="2"/>
  <c r="D106" i="2"/>
  <c r="C106" i="2"/>
  <c r="B106" i="2"/>
  <c r="A106" i="2"/>
  <c r="E105" i="2"/>
  <c r="D105" i="2"/>
  <c r="C105" i="2"/>
  <c r="B105" i="2"/>
  <c r="A105" i="2"/>
  <c r="E104" i="2"/>
  <c r="D104" i="2"/>
  <c r="C104" i="2"/>
  <c r="B104" i="2"/>
  <c r="A104" i="2"/>
  <c r="E103" i="2"/>
  <c r="D103" i="2"/>
  <c r="C103" i="2"/>
  <c r="B103" i="2"/>
  <c r="A103" i="2"/>
  <c r="E102" i="2"/>
  <c r="D102" i="2"/>
  <c r="C102" i="2"/>
  <c r="B102" i="2"/>
  <c r="A102" i="2"/>
  <c r="E101" i="2"/>
  <c r="D101" i="2"/>
  <c r="C101" i="2"/>
  <c r="B101" i="2"/>
  <c r="A101" i="2"/>
  <c r="E100" i="2"/>
  <c r="D100" i="2"/>
  <c r="C100" i="2"/>
  <c r="B100" i="2"/>
  <c r="A100" i="2"/>
  <c r="E99" i="2"/>
  <c r="D99" i="2"/>
  <c r="C99" i="2"/>
  <c r="B99" i="2"/>
  <c r="A99" i="2"/>
  <c r="E98" i="2"/>
  <c r="D98" i="2"/>
  <c r="C98" i="2"/>
  <c r="B98" i="2"/>
  <c r="A98" i="2"/>
  <c r="E97" i="2"/>
  <c r="D97" i="2"/>
  <c r="C97" i="2"/>
  <c r="B97" i="2"/>
  <c r="A97" i="2"/>
  <c r="E96" i="2"/>
  <c r="D96" i="2"/>
  <c r="C96" i="2"/>
  <c r="B96" i="2"/>
  <c r="A96" i="2"/>
  <c r="E95" i="2"/>
  <c r="D95" i="2"/>
  <c r="C95" i="2"/>
  <c r="B95" i="2"/>
  <c r="A95" i="2"/>
  <c r="E94" i="2"/>
  <c r="D94" i="2"/>
  <c r="C94" i="2"/>
  <c r="B94" i="2"/>
  <c r="A94" i="2"/>
  <c r="E93" i="2"/>
  <c r="D93" i="2"/>
  <c r="C93" i="2"/>
  <c r="B93" i="2"/>
  <c r="A93" i="2"/>
  <c r="E92" i="2"/>
  <c r="D92" i="2"/>
  <c r="C92" i="2"/>
  <c r="B92" i="2"/>
  <c r="A92" i="2"/>
  <c r="E91" i="2"/>
  <c r="D91" i="2"/>
  <c r="C91" i="2"/>
  <c r="B91" i="2"/>
  <c r="A91" i="2"/>
  <c r="E90" i="2"/>
  <c r="D90" i="2"/>
  <c r="C90" i="2"/>
  <c r="B90" i="2"/>
  <c r="A90" i="2"/>
  <c r="E89" i="2"/>
  <c r="D89" i="2"/>
  <c r="C89" i="2"/>
  <c r="B89" i="2"/>
  <c r="A89" i="2"/>
  <c r="E88" i="2"/>
  <c r="D88" i="2"/>
  <c r="C88" i="2"/>
  <c r="B88" i="2"/>
  <c r="A88" i="2"/>
  <c r="E87" i="2"/>
  <c r="D87" i="2"/>
  <c r="C87" i="2"/>
  <c r="B87" i="2"/>
  <c r="A87" i="2"/>
  <c r="E86" i="2"/>
  <c r="D86" i="2"/>
  <c r="C86" i="2"/>
  <c r="B86" i="2"/>
  <c r="A86" i="2"/>
  <c r="E85" i="2"/>
  <c r="D85" i="2"/>
  <c r="C85" i="2"/>
  <c r="B85" i="2"/>
  <c r="A85" i="2"/>
  <c r="E84" i="2"/>
  <c r="D84" i="2"/>
  <c r="C84" i="2"/>
  <c r="B84" i="2"/>
  <c r="A84" i="2"/>
  <c r="E83" i="2"/>
  <c r="D83" i="2"/>
  <c r="C83" i="2"/>
  <c r="B83" i="2"/>
  <c r="A83" i="2"/>
  <c r="E82" i="2"/>
  <c r="D82" i="2"/>
  <c r="C82" i="2"/>
  <c r="B82" i="2"/>
  <c r="A82" i="2"/>
  <c r="E81" i="2"/>
  <c r="D81" i="2"/>
  <c r="C81" i="2"/>
  <c r="B81" i="2"/>
  <c r="A81" i="2"/>
  <c r="E80" i="2"/>
  <c r="D80" i="2"/>
  <c r="C80" i="2"/>
  <c r="B80" i="2"/>
  <c r="A80" i="2"/>
  <c r="E79" i="2"/>
  <c r="D79" i="2"/>
  <c r="C79" i="2"/>
  <c r="B79" i="2"/>
  <c r="A79" i="2"/>
  <c r="E78" i="2"/>
  <c r="D78" i="2"/>
  <c r="C78" i="2"/>
  <c r="B78" i="2"/>
  <c r="A78" i="2"/>
  <c r="E77" i="2"/>
  <c r="D77" i="2"/>
  <c r="C77" i="2"/>
  <c r="B77" i="2"/>
  <c r="A77" i="2"/>
  <c r="E76" i="2"/>
  <c r="D76" i="2"/>
  <c r="C76" i="2"/>
  <c r="B76" i="2"/>
  <c r="A76" i="2"/>
  <c r="E75" i="2"/>
  <c r="D75" i="2"/>
  <c r="C75" i="2"/>
  <c r="B75" i="2"/>
  <c r="A75" i="2"/>
  <c r="E74" i="2"/>
  <c r="D74" i="2"/>
  <c r="C74" i="2"/>
  <c r="B74" i="2"/>
  <c r="A74" i="2"/>
  <c r="E73" i="2"/>
  <c r="D73" i="2"/>
  <c r="C73" i="2"/>
  <c r="B73" i="2"/>
  <c r="A73" i="2"/>
  <c r="E72" i="2"/>
  <c r="D72" i="2"/>
  <c r="C72" i="2"/>
  <c r="B72" i="2"/>
  <c r="A72" i="2"/>
  <c r="E71" i="2"/>
  <c r="D71" i="2"/>
  <c r="C71" i="2"/>
  <c r="B71" i="2"/>
  <c r="A71" i="2"/>
  <c r="E70" i="2"/>
  <c r="D70" i="2"/>
  <c r="C70" i="2"/>
  <c r="B70" i="2"/>
  <c r="A70" i="2"/>
  <c r="E69" i="2"/>
  <c r="D69" i="2"/>
  <c r="C69" i="2"/>
  <c r="B69" i="2"/>
  <c r="A69" i="2"/>
  <c r="E68" i="2"/>
  <c r="D68" i="2"/>
  <c r="C68" i="2"/>
  <c r="B68" i="2"/>
  <c r="A68" i="2"/>
  <c r="E67" i="2"/>
  <c r="D67" i="2"/>
  <c r="C67" i="2"/>
  <c r="B67" i="2"/>
  <c r="A67" i="2"/>
  <c r="E66" i="2"/>
  <c r="D66" i="2"/>
  <c r="C66" i="2"/>
  <c r="B66" i="2"/>
  <c r="A66" i="2"/>
  <c r="E65" i="2"/>
  <c r="D65" i="2"/>
  <c r="C65" i="2"/>
  <c r="B65" i="2"/>
  <c r="A65" i="2"/>
  <c r="E64" i="2"/>
  <c r="D64" i="2"/>
  <c r="C64" i="2"/>
  <c r="B64" i="2"/>
  <c r="A64" i="2"/>
  <c r="E63" i="2"/>
  <c r="D63" i="2"/>
  <c r="C63" i="2"/>
  <c r="B63" i="2"/>
  <c r="A63" i="2"/>
  <c r="E62" i="2"/>
  <c r="D62" i="2"/>
  <c r="C62" i="2"/>
  <c r="B62" i="2"/>
  <c r="A62" i="2"/>
  <c r="E61" i="2"/>
  <c r="D61" i="2"/>
  <c r="C61" i="2"/>
  <c r="B61" i="2"/>
  <c r="A61" i="2"/>
  <c r="E60" i="2"/>
  <c r="D60" i="2"/>
  <c r="C60" i="2"/>
  <c r="B60" i="2"/>
  <c r="A60" i="2"/>
  <c r="E59" i="2"/>
  <c r="D59" i="2"/>
  <c r="C59" i="2"/>
  <c r="B59" i="2"/>
  <c r="A59" i="2"/>
  <c r="E58" i="2"/>
  <c r="D58" i="2"/>
  <c r="C58" i="2"/>
  <c r="B58" i="2"/>
  <c r="A58" i="2"/>
  <c r="E57" i="2"/>
  <c r="D57" i="2"/>
  <c r="C57" i="2"/>
  <c r="B57" i="2"/>
  <c r="A57" i="2"/>
  <c r="E56" i="2"/>
  <c r="D56" i="2"/>
  <c r="C56" i="2"/>
  <c r="B56" i="2"/>
  <c r="A56" i="2"/>
  <c r="E55" i="2"/>
  <c r="D55" i="2"/>
  <c r="C55" i="2"/>
  <c r="B55" i="2"/>
  <c r="A55" i="2"/>
  <c r="E54" i="2"/>
  <c r="D54" i="2"/>
  <c r="C54" i="2"/>
  <c r="B54" i="2"/>
  <c r="A54" i="2"/>
  <c r="E53" i="2"/>
  <c r="D53" i="2"/>
  <c r="C53" i="2"/>
  <c r="B53" i="2"/>
  <c r="A53" i="2"/>
  <c r="E52" i="2"/>
  <c r="D52" i="2"/>
  <c r="C52" i="2"/>
  <c r="B52" i="2"/>
  <c r="A52" i="2"/>
  <c r="E51" i="2"/>
  <c r="D51" i="2"/>
  <c r="C51" i="2"/>
  <c r="B51" i="2"/>
  <c r="A51" i="2"/>
  <c r="E50" i="2"/>
  <c r="D50" i="2"/>
  <c r="C50" i="2"/>
  <c r="B50" i="2"/>
  <c r="A50" i="2"/>
  <c r="E49" i="2"/>
  <c r="D49" i="2"/>
  <c r="C49" i="2"/>
  <c r="B49" i="2"/>
  <c r="A49" i="2"/>
  <c r="E48" i="2"/>
  <c r="D48" i="2"/>
  <c r="C48" i="2"/>
  <c r="B48" i="2"/>
  <c r="A48" i="2"/>
  <c r="E47" i="2"/>
  <c r="D47" i="2"/>
  <c r="C47" i="2"/>
  <c r="B47" i="2"/>
  <c r="A47" i="2"/>
  <c r="E46" i="2"/>
  <c r="D46" i="2"/>
  <c r="C46" i="2"/>
  <c r="B46" i="2"/>
  <c r="A46" i="2"/>
  <c r="E45" i="2"/>
  <c r="D45" i="2"/>
  <c r="C45" i="2"/>
  <c r="B45" i="2"/>
  <c r="A45" i="2"/>
  <c r="E44" i="2"/>
  <c r="D44" i="2"/>
  <c r="C44" i="2"/>
  <c r="B44" i="2"/>
  <c r="A44" i="2"/>
  <c r="E43" i="2"/>
  <c r="D43" i="2"/>
  <c r="C43" i="2"/>
  <c r="B43" i="2"/>
  <c r="A43" i="2"/>
  <c r="E42" i="2"/>
  <c r="D42" i="2"/>
  <c r="C42" i="2"/>
  <c r="B42" i="2"/>
  <c r="A42" i="2"/>
  <c r="E41" i="2"/>
  <c r="D41" i="2"/>
  <c r="C41" i="2"/>
  <c r="B41" i="2"/>
  <c r="A41" i="2"/>
  <c r="E40" i="2"/>
  <c r="D40" i="2"/>
  <c r="C40" i="2"/>
  <c r="B40" i="2"/>
  <c r="A40" i="2"/>
  <c r="E39" i="2"/>
  <c r="D39" i="2"/>
  <c r="C39" i="2"/>
  <c r="B39" i="2"/>
  <c r="A39" i="2"/>
  <c r="E38" i="2"/>
  <c r="D38" i="2"/>
  <c r="C38" i="2"/>
  <c r="B38" i="2"/>
  <c r="A38" i="2"/>
  <c r="E37" i="2"/>
  <c r="D37" i="2"/>
  <c r="C37" i="2"/>
  <c r="B37" i="2"/>
  <c r="A37" i="2"/>
  <c r="E36" i="2"/>
  <c r="D36" i="2"/>
  <c r="C36" i="2"/>
  <c r="B36" i="2"/>
  <c r="A36" i="2"/>
  <c r="E35" i="2"/>
  <c r="D35" i="2"/>
  <c r="C35" i="2"/>
  <c r="B35" i="2"/>
  <c r="A35" i="2"/>
  <c r="E34" i="2"/>
  <c r="D34" i="2"/>
  <c r="C34" i="2"/>
  <c r="B34" i="2"/>
  <c r="A34" i="2"/>
  <c r="E33" i="2"/>
  <c r="D33" i="2"/>
  <c r="C33" i="2"/>
  <c r="B33" i="2"/>
  <c r="A33" i="2"/>
  <c r="E32" i="2"/>
  <c r="D32" i="2"/>
  <c r="C32" i="2"/>
  <c r="B32" i="2"/>
  <c r="A32" i="2"/>
  <c r="E31" i="2"/>
  <c r="D31" i="2"/>
  <c r="C31" i="2"/>
  <c r="B31" i="2"/>
  <c r="A31" i="2"/>
  <c r="E30" i="2"/>
  <c r="D30" i="2"/>
  <c r="C30" i="2"/>
  <c r="B30" i="2"/>
  <c r="A30" i="2"/>
  <c r="E29" i="2"/>
  <c r="D29" i="2"/>
  <c r="C29" i="2"/>
  <c r="B29" i="2"/>
  <c r="A29" i="2"/>
  <c r="E28" i="2"/>
  <c r="D28" i="2"/>
  <c r="C28" i="2"/>
  <c r="B28" i="2"/>
  <c r="A28" i="2"/>
  <c r="E27" i="2"/>
  <c r="D27" i="2"/>
  <c r="C27" i="2"/>
  <c r="B27" i="2"/>
  <c r="A27" i="2"/>
  <c r="E26" i="2"/>
  <c r="D26" i="2"/>
  <c r="C26" i="2"/>
  <c r="B26" i="2"/>
  <c r="A26" i="2"/>
  <c r="E25" i="2"/>
  <c r="D25" i="2"/>
  <c r="C25" i="2"/>
  <c r="B25" i="2"/>
  <c r="A25" i="2"/>
  <c r="E24" i="2"/>
  <c r="D24" i="2"/>
  <c r="C24" i="2"/>
  <c r="B24" i="2"/>
  <c r="A24" i="2"/>
  <c r="E23" i="2"/>
  <c r="D23" i="2"/>
  <c r="C23" i="2"/>
  <c r="B23" i="2"/>
  <c r="A23" i="2"/>
  <c r="E22" i="2"/>
  <c r="D22" i="2"/>
  <c r="C22" i="2"/>
  <c r="B22" i="2"/>
  <c r="A22" i="2"/>
  <c r="E21" i="2"/>
  <c r="D21" i="2"/>
  <c r="C21" i="2"/>
  <c r="B21" i="2"/>
  <c r="A21" i="2"/>
  <c r="E20" i="2"/>
  <c r="D20" i="2"/>
  <c r="C20" i="2"/>
  <c r="B20" i="2"/>
  <c r="A20" i="2"/>
  <c r="E19" i="2"/>
  <c r="D19" i="2"/>
  <c r="C19" i="2"/>
  <c r="B19" i="2"/>
  <c r="A19" i="2"/>
  <c r="E18" i="2"/>
  <c r="D18" i="2"/>
  <c r="C18" i="2"/>
  <c r="B18" i="2"/>
  <c r="A18" i="2"/>
  <c r="E17" i="2"/>
  <c r="D17" i="2"/>
  <c r="C17" i="2"/>
  <c r="B17" i="2"/>
  <c r="A17" i="2"/>
  <c r="E16" i="2"/>
  <c r="D16" i="2"/>
  <c r="C16" i="2"/>
  <c r="B16" i="2"/>
  <c r="A16" i="2"/>
  <c r="E15" i="2"/>
  <c r="D15" i="2"/>
  <c r="C15" i="2"/>
  <c r="B15" i="2"/>
  <c r="A15" i="2"/>
  <c r="E14" i="2"/>
  <c r="D14" i="2"/>
  <c r="C14" i="2"/>
  <c r="B14" i="2"/>
  <c r="A14" i="2"/>
  <c r="E13" i="2"/>
  <c r="D13" i="2"/>
  <c r="C13" i="2"/>
  <c r="B13" i="2"/>
  <c r="A13" i="2"/>
  <c r="E12" i="2"/>
  <c r="D12" i="2"/>
  <c r="C12" i="2"/>
  <c r="B12" i="2"/>
  <c r="A12" i="2"/>
  <c r="E11" i="2"/>
  <c r="D11" i="2"/>
  <c r="C11" i="2"/>
  <c r="B11" i="2"/>
  <c r="A11" i="2"/>
  <c r="E10" i="2"/>
  <c r="D10" i="2"/>
  <c r="C10" i="2"/>
  <c r="B10" i="2"/>
  <c r="A10" i="2"/>
  <c r="E9" i="2"/>
  <c r="D9" i="2"/>
  <c r="C9" i="2"/>
  <c r="B9" i="2"/>
  <c r="A9" i="2"/>
  <c r="E8" i="2"/>
  <c r="D8" i="2"/>
  <c r="C8" i="2"/>
  <c r="B8" i="2"/>
  <c r="A8" i="2"/>
  <c r="E7" i="2"/>
  <c r="D7" i="2"/>
  <c r="C7" i="2"/>
  <c r="B7" i="2"/>
  <c r="A7" i="2"/>
  <c r="E6" i="2"/>
  <c r="D6" i="2"/>
  <c r="C6" i="2"/>
  <c r="B6" i="2"/>
  <c r="A6" i="2"/>
  <c r="E5" i="2"/>
  <c r="D5" i="2"/>
  <c r="C5" i="2"/>
  <c r="B5" i="2"/>
  <c r="A5" i="2"/>
  <c r="E4" i="2"/>
  <c r="D4" i="2"/>
  <c r="C4" i="2"/>
  <c r="B4" i="2"/>
  <c r="A4" i="2"/>
  <c r="E3" i="2"/>
  <c r="D3" i="2"/>
  <c r="C3" i="2"/>
  <c r="B3" i="2"/>
  <c r="A3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<sst xmlns="http://schemas.openxmlformats.org/spreadsheetml/2006/main" count="1301" uniqueCount="297">
  <si>
    <t>Z233</t>
  </si>
  <si>
    <t>FBR-OFF</t>
  </si>
  <si>
    <t/>
  </si>
  <si>
    <t>H.002238</t>
  </si>
  <si>
    <t>H.002238.5</t>
  </si>
  <si>
    <t>LA 56: ROBINSON CANAL BRIDGE</t>
  </si>
  <si>
    <t>STBG FAST OFF-SYSTEM BRIDGE</t>
  </si>
  <si>
    <t>20.205</t>
  </si>
  <si>
    <t>HIGHWAY PLANNING AND CONSTRUCTION</t>
  </si>
  <si>
    <t>Z24E</t>
  </si>
  <si>
    <t>STP FLEX</t>
  </si>
  <si>
    <t>H.002244</t>
  </si>
  <si>
    <t>H.002244.2</t>
  </si>
  <si>
    <t>LA 56: BOUDREAUX CANAL MB REPLACEMENT</t>
  </si>
  <si>
    <t>SURFACE TRANSP BLOCK GRTS-FLEX 2021</t>
  </si>
  <si>
    <t>Z03E</t>
  </si>
  <si>
    <t>RCAF</t>
  </si>
  <si>
    <t>H.002244.5</t>
  </si>
  <si>
    <t>REDISTRIB CERTAIN AUTH FAST 2021</t>
  </si>
  <si>
    <t>Y240</t>
  </si>
  <si>
    <t>SURFAC TRNSP BLK GRTS-FLX IIJA 2022</t>
  </si>
  <si>
    <t>Z240</t>
  </si>
  <si>
    <t>SURFACE TRANSP BLOCK GRTS-FLEX</t>
  </si>
  <si>
    <t>H.002794</t>
  </si>
  <si>
    <t>H.002794.5</t>
  </si>
  <si>
    <t>LA 308: CANAL BRIDGES NEAR LAROSE</t>
  </si>
  <si>
    <t>YS31</t>
  </si>
  <si>
    <t>HSIPPEN</t>
  </si>
  <si>
    <t>H.006546</t>
  </si>
  <si>
    <t>H.006546.6</t>
  </si>
  <si>
    <t>INTERSECTION UPGRADE N CANAL &amp; 7TH ST</t>
  </si>
  <si>
    <t>SEC 154 PENALTIES HSIP IIJA 2022</t>
  </si>
  <si>
    <t>Z0E1</t>
  </si>
  <si>
    <t>NHPP</t>
  </si>
  <si>
    <t>H.008145</t>
  </si>
  <si>
    <t>H.008145.6</t>
  </si>
  <si>
    <t>LA 1:LEEVILLE TO GOLDEN MEADOW (PHASE 2)</t>
  </si>
  <si>
    <t>NATIONAL HIGHWAY PERF FAST 2021</t>
  </si>
  <si>
    <t>Y800</t>
  </si>
  <si>
    <t>PROTECT</t>
  </si>
  <si>
    <t>PROTECT PROGRAM IIJA 2022</t>
  </si>
  <si>
    <t>Z430</t>
  </si>
  <si>
    <t>FREIGHT-PR</t>
  </si>
  <si>
    <t>NAT SIG FREIGHT AND HWY PROJ</t>
  </si>
  <si>
    <t>YS30</t>
  </si>
  <si>
    <t>HSIP</t>
  </si>
  <si>
    <t>H.009320</t>
  </si>
  <si>
    <t>H.009320.6</t>
  </si>
  <si>
    <t>ACADIAN ROAD ROUNDABOUT</t>
  </si>
  <si>
    <t>HIGHWAY SAFETY IMP PROG IIJA 2022</t>
  </si>
  <si>
    <t>H.009662</t>
  </si>
  <si>
    <t>H.009662.6</t>
  </si>
  <si>
    <t>LA 308: GOLDEN MEADOW BR - GALLIANO BR</t>
  </si>
  <si>
    <t>Y030</t>
  </si>
  <si>
    <t>REDISTRIB CERTAIN AUTH IIJA 2022</t>
  </si>
  <si>
    <t>M24E</t>
  </si>
  <si>
    <t>H.010006</t>
  </si>
  <si>
    <t>H.010006.5</t>
  </si>
  <si>
    <t>LA 58: PETIT CAILLOU MB RH (SARAH)(HBI)</t>
  </si>
  <si>
    <t>STP-FLEX</t>
  </si>
  <si>
    <t>ZS31</t>
  </si>
  <si>
    <t>H.010109</t>
  </si>
  <si>
    <t>H.010109.6</t>
  </si>
  <si>
    <t>RACELAND AND BAYOU BLUE SIDEWALKS</t>
  </si>
  <si>
    <t>SEC 154 PENALTIES HSIP FAST</t>
  </si>
  <si>
    <t>H.010410</t>
  </si>
  <si>
    <t>H.010410.6</t>
  </si>
  <si>
    <t>LA 24/LA 20: LA 664 - DUCROS RD</t>
  </si>
  <si>
    <t>ZS30</t>
  </si>
  <si>
    <t>H.010688</t>
  </si>
  <si>
    <t>H.010688.6</t>
  </si>
  <si>
    <t>LA 3235: IMP @ LA 3162, LA 3161 &amp; LA 657</t>
  </si>
  <si>
    <t>HIGHWAY SAFETY IMP PROG FAST</t>
  </si>
  <si>
    <t>MS30</t>
  </si>
  <si>
    <t>HWY SAFETY IMPROVEMENT PROG (HSIP)</t>
  </si>
  <si>
    <t>H.010890</t>
  </si>
  <si>
    <t>H.010890.3</t>
  </si>
  <si>
    <t>LA 182: ROUNDABOUT AT HOLLYWOOD RD</t>
  </si>
  <si>
    <t>Z030</t>
  </si>
  <si>
    <t>REDISTRIB CERTAIN AUTH FAST</t>
  </si>
  <si>
    <t>M240</t>
  </si>
  <si>
    <t>H.010890.4</t>
  </si>
  <si>
    <t>H.010890.5</t>
  </si>
  <si>
    <t>Z2E1</t>
  </si>
  <si>
    <t>STP&lt;200K</t>
  </si>
  <si>
    <t>H.010890.6</t>
  </si>
  <si>
    <t>STBG 5-200K POP FASTG 2021</t>
  </si>
  <si>
    <t>H.011517</t>
  </si>
  <si>
    <t>H.011517.6</t>
  </si>
  <si>
    <t>LA 654: LA 308 - GHEENS S. CUT RD.</t>
  </si>
  <si>
    <t>ZS32</t>
  </si>
  <si>
    <t>H.011665</t>
  </si>
  <si>
    <t>H.011665.5</t>
  </si>
  <si>
    <t>LA 308 NEAR MCCLOUD RD</t>
  </si>
  <si>
    <t>SEC 164 PENALTIES HSIP FAST</t>
  </si>
  <si>
    <t>H.011963</t>
  </si>
  <si>
    <t>H.011963.5</t>
  </si>
  <si>
    <t>LA 648: DRAIN CANAL BRIDGE</t>
  </si>
  <si>
    <t>Z904</t>
  </si>
  <si>
    <t>STPFLEX-E</t>
  </si>
  <si>
    <t>H.012339</t>
  </si>
  <si>
    <t>H.012339.6</t>
  </si>
  <si>
    <t>LA 24 SIDEWALK REHAB</t>
  </si>
  <si>
    <t>HWY INF STBG ANY EXEMPT-FAST FY2019</t>
  </si>
  <si>
    <t>H.012479</t>
  </si>
  <si>
    <t>H.012479.5</t>
  </si>
  <si>
    <t>AUDUBON AVE &amp; ARDOYNE DR MINI-ROUNDABOUT</t>
  </si>
  <si>
    <t>H.012479.6</t>
  </si>
  <si>
    <t>H.012530</t>
  </si>
  <si>
    <t>H.012530.5</t>
  </si>
  <si>
    <t>LA 3185: DRAIN CANAL BRIDGES</t>
  </si>
  <si>
    <t>Q240</t>
  </si>
  <si>
    <t>H.012593</t>
  </si>
  <si>
    <t>H.012593.6</t>
  </si>
  <si>
    <t>LA 308: TURN LANE AT LA 648</t>
  </si>
  <si>
    <t>STP-FLEX - TEA-21</t>
  </si>
  <si>
    <t>YS32</t>
  </si>
  <si>
    <t>H.013116</t>
  </si>
  <si>
    <t>H.013116.3</t>
  </si>
  <si>
    <t>LA 20 WIDEN: LA 307 - S. VACHERIE</t>
  </si>
  <si>
    <t>SEC 164 PENALTIES HSIP IIJA 2022</t>
  </si>
  <si>
    <t>H.013134</t>
  </si>
  <si>
    <t>H.013134.5</t>
  </si>
  <si>
    <t>LA 1 TOLL CSC - EMERGENCY GENERATOR</t>
  </si>
  <si>
    <t>H.013134.6</t>
  </si>
  <si>
    <t>H.013199</t>
  </si>
  <si>
    <t>H.013199.5</t>
  </si>
  <si>
    <t>COUNTRY ESTATES DR OVER ST. LOUIS BAYOU</t>
  </si>
  <si>
    <t>Y001</t>
  </si>
  <si>
    <t>H.013225</t>
  </si>
  <si>
    <t>H.013225.6</t>
  </si>
  <si>
    <t>LA 1: LA 1 BRIDGE - FALGOUT LN</t>
  </si>
  <si>
    <t>NATIONAL HIGHWAY PERF IIJA 2022</t>
  </si>
  <si>
    <t>Z001</t>
  </si>
  <si>
    <t>NATIONAL HIGHWAY PERF FAST</t>
  </si>
  <si>
    <t>H.013250</t>
  </si>
  <si>
    <t>H.013250.6</t>
  </si>
  <si>
    <t>US 90: LA 308 - 2.3 MI E LA 182</t>
  </si>
  <si>
    <t>H.013269</t>
  </si>
  <si>
    <t>H.013269.5</t>
  </si>
  <si>
    <t>AUDUBON AVE OVLY:LA 1 TO TERREBONNE P/L</t>
  </si>
  <si>
    <t>H.013322</t>
  </si>
  <si>
    <t>H.013322.1</t>
  </si>
  <si>
    <t>LA 3040 FEASIBILITY STUDY (HOUMA,LA)</t>
  </si>
  <si>
    <t>H.013340</t>
  </si>
  <si>
    <t>H.013340.5</t>
  </si>
  <si>
    <t>VALHI BLVD, MULTI-USE TRAIL, PHASE 1</t>
  </si>
  <si>
    <t>Y236</t>
  </si>
  <si>
    <t>STP50-200K</t>
  </si>
  <si>
    <t>H.013429</t>
  </si>
  <si>
    <t>H.013429.5</t>
  </si>
  <si>
    <t>DOWNTOWN THIBODAUX SIDEWALKS</t>
  </si>
  <si>
    <t>STBG 50-200K POP IIJA 2022</t>
  </si>
  <si>
    <t>ZSE2</t>
  </si>
  <si>
    <t>H.013506</t>
  </si>
  <si>
    <t>H.013506.1</t>
  </si>
  <si>
    <t>2018-2023 SHSP S.CENTRAL REG. COALITION</t>
  </si>
  <si>
    <t>SEC 164 PENALTIES HSIP FAST 2021</t>
  </si>
  <si>
    <t>H.013714</t>
  </si>
  <si>
    <t>H.013714.1</t>
  </si>
  <si>
    <t>VALHI BLVD SHARED-USE PATH (HOUMA)</t>
  </si>
  <si>
    <t>H.013741</t>
  </si>
  <si>
    <t>H.013741.6</t>
  </si>
  <si>
    <t>LA 55: HUMBLE CANAL TO LA 58</t>
  </si>
  <si>
    <t>Z231</t>
  </si>
  <si>
    <t>H.013761</t>
  </si>
  <si>
    <t>H.013761.6</t>
  </si>
  <si>
    <t>DISTRICT 02 APPR SLAB LEVELING PHASE 2</t>
  </si>
  <si>
    <t>STBG 5-200K POP FASTG</t>
  </si>
  <si>
    <t>H.013902</t>
  </si>
  <si>
    <t>H.013902.6</t>
  </si>
  <si>
    <t>LA 3040: PATCHING S HOLLYWOOD - LA 24</t>
  </si>
  <si>
    <t>Z940</t>
  </si>
  <si>
    <t>RTP</t>
  </si>
  <si>
    <t>H.013926</t>
  </si>
  <si>
    <t>H.013926.6</t>
  </si>
  <si>
    <t>NSU BAYOUSIDE TRAILHEAD</t>
  </si>
  <si>
    <t>RECREATIONAL TRAILS FAST</t>
  </si>
  <si>
    <t>20.219</t>
  </si>
  <si>
    <t>RECREATIONAL TRAILS PROGRAM</t>
  </si>
  <si>
    <t>Z37H</t>
  </si>
  <si>
    <t>DEMO STIC</t>
  </si>
  <si>
    <t>H.014068</t>
  </si>
  <si>
    <t>H.014068.6</t>
  </si>
  <si>
    <t>LA 1: ELSON LN. - LA 182</t>
  </si>
  <si>
    <t>TECH DEPLOY STIC INCENTIVE EXT FAST</t>
  </si>
  <si>
    <t>20.200</t>
  </si>
  <si>
    <t>HIGHWAY RESEARCH AND DEVELOPMENT PROGRAM</t>
  </si>
  <si>
    <t>H.014069</t>
  </si>
  <si>
    <t>H.014069.6</t>
  </si>
  <si>
    <t>LA 20: DUCROS RD. - LA 648</t>
  </si>
  <si>
    <t>H.014070</t>
  </si>
  <si>
    <t>H.014070.6</t>
  </si>
  <si>
    <t>LA 24 NB: LA 664 - ST. GEORGE RD.</t>
  </si>
  <si>
    <t>Z970</t>
  </si>
  <si>
    <t>COVID</t>
  </si>
  <si>
    <t>H.014071</t>
  </si>
  <si>
    <t>H.014071.6</t>
  </si>
  <si>
    <t>LA 308: THERIOT CANAL - ST. CHARLES BR.</t>
  </si>
  <si>
    <t>HWY INFRA COVID SUPPLEMENTAL</t>
  </si>
  <si>
    <t>H.014075</t>
  </si>
  <si>
    <t>H.014075.6</t>
  </si>
  <si>
    <t>LA 648: LA 20 - LA 1</t>
  </si>
  <si>
    <t>Z2E3</t>
  </si>
  <si>
    <t>H.014270</t>
  </si>
  <si>
    <t>H.014270.5</t>
  </si>
  <si>
    <t>LEFORT BYPASS ROAD OVER CUT OFF BAYOU</t>
  </si>
  <si>
    <t>STBG FAST OFF-SYSTEM BRIDGE 2021</t>
  </si>
  <si>
    <t>H.014406</t>
  </si>
  <si>
    <t>H.014406.5</t>
  </si>
  <si>
    <t>LA 661: HOUMA NAV MB ELECTRICAL REPAIR</t>
  </si>
  <si>
    <t>H.014406.6</t>
  </si>
  <si>
    <t>L24E</t>
  </si>
  <si>
    <t>H.014749</t>
  </si>
  <si>
    <t>H.014749.6</t>
  </si>
  <si>
    <t>LA 58 MONTEGUT MB EMER REPAIR-HURR. IDA</t>
  </si>
  <si>
    <t>SURFACE TRANS FLEX S-LU EXT</t>
  </si>
  <si>
    <t>ER14</t>
  </si>
  <si>
    <t>ER</t>
  </si>
  <si>
    <t>EMERGENCY REL 2019 SUPPLEMENT</t>
  </si>
  <si>
    <t>H.014751</t>
  </si>
  <si>
    <t>H.014751.6</t>
  </si>
  <si>
    <t>LA 1:TURN LN @ BRANDYWINE-COUNTRY CLUB</t>
  </si>
  <si>
    <t>H.014795</t>
  </si>
  <si>
    <t>H.014795.6</t>
  </si>
  <si>
    <t>LA 308: GOLDEN MEADOW BR EMER HURR RPRS</t>
  </si>
  <si>
    <t>H.014808</t>
  </si>
  <si>
    <t>H.014808.6</t>
  </si>
  <si>
    <t>LA661 BYU TERREBONNE/HOWARD MB ROOF RPRS</t>
  </si>
  <si>
    <t>H.014817</t>
  </si>
  <si>
    <t>H.014817.6</t>
  </si>
  <si>
    <t>LA 315: DULARGE MB EMER ROOF RPRS</t>
  </si>
  <si>
    <t>H.014825</t>
  </si>
  <si>
    <t>H.014825.6</t>
  </si>
  <si>
    <t>LA 1: EMERGENCY REPAIRS, HURRICANE IDA</t>
  </si>
  <si>
    <t>ER01</t>
  </si>
  <si>
    <t>EMERGENCY REL 2022 SUPPLEMENT</t>
  </si>
  <si>
    <t>H.014829</t>
  </si>
  <si>
    <t>H.014829.6</t>
  </si>
  <si>
    <t>LA 661: HOUMA NAV MB EMER HURR RPRS</t>
  </si>
  <si>
    <t>H.014900</t>
  </si>
  <si>
    <t>H.014900.6</t>
  </si>
  <si>
    <t>LA57,3162,661,3087:MB BARRIER RPRS(HBI)</t>
  </si>
  <si>
    <t>H.014915</t>
  </si>
  <si>
    <t>H.014915.6</t>
  </si>
  <si>
    <t>TERR. &amp; LAF. OP HSE ROOF RPRS-IDA(HBI)</t>
  </si>
  <si>
    <t>H.972322</t>
  </si>
  <si>
    <t>H.972322.1</t>
  </si>
  <si>
    <t>HTMPO TRANSPORTATION PLAN UPDATE 19-20</t>
  </si>
  <si>
    <t>Federal Program Code</t>
  </si>
  <si>
    <t>Prefix</t>
  </si>
  <si>
    <t>Federal Demo ID</t>
  </si>
  <si>
    <t>Percent of Federal Share</t>
  </si>
  <si>
    <t>Federal Funds Amount</t>
  </si>
  <si>
    <t>State Funds Amount</t>
  </si>
  <si>
    <t>Private Funds Amount</t>
  </si>
  <si>
    <t>Non-Monetary Amount</t>
  </si>
  <si>
    <t>Converted Funds Amount</t>
  </si>
  <si>
    <t>Local Funds Amount</t>
  </si>
  <si>
    <t>Advance Construction Funds</t>
  </si>
  <si>
    <t>Flex Match Amount</t>
  </si>
  <si>
    <t>Other funds</t>
  </si>
  <si>
    <t>Total of all funds</t>
  </si>
  <si>
    <t>FHWA Transaction Date</t>
  </si>
  <si>
    <t>Project Definition</t>
  </si>
  <si>
    <t>WBS Element</t>
  </si>
  <si>
    <t>Project Description</t>
  </si>
  <si>
    <t>Fed Program Code Description</t>
  </si>
  <si>
    <t>CFDA Number</t>
  </si>
  <si>
    <t>CFDA Description</t>
  </si>
  <si>
    <t>Total</t>
  </si>
  <si>
    <t>Project Number</t>
  </si>
  <si>
    <t>Transaction Date</t>
  </si>
  <si>
    <t>Source</t>
  </si>
  <si>
    <t>Total funds Obgligated (including local match)</t>
  </si>
  <si>
    <t>Obligated</t>
  </si>
  <si>
    <t>Returned</t>
  </si>
  <si>
    <t>Obgligated</t>
  </si>
  <si>
    <t>Agency</t>
  </si>
  <si>
    <t>Capital</t>
  </si>
  <si>
    <t>Trips Provided</t>
  </si>
  <si>
    <t>Vehicle Revenue Miles</t>
  </si>
  <si>
    <t>Vehicle Revenue Hours</t>
  </si>
  <si>
    <t>Operating</t>
  </si>
  <si>
    <t>St. Mary Community Action Committee</t>
  </si>
  <si>
    <t># Vehicles</t>
  </si>
  <si>
    <t>Assumption Parish Council on Aging</t>
  </si>
  <si>
    <t>St. James Dept. Human Resources</t>
  </si>
  <si>
    <t>Terrebonne Council on Aging</t>
  </si>
  <si>
    <t>Good Earth Transit</t>
  </si>
  <si>
    <t>Totals</t>
  </si>
  <si>
    <t>MPO Area Only</t>
  </si>
  <si>
    <t>CHSTP Region Total</t>
  </si>
  <si>
    <t>2019 Figures</t>
  </si>
  <si>
    <t>Assumption COA</t>
  </si>
  <si>
    <t>Terrebonne COA</t>
  </si>
  <si>
    <t>Region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</si>
</sst>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1" x14ac:knownFonts="1">
    <font>
      <sz val="10"/>
      <name val="Arial"/>
    </font>
    <font>
      <sz val="10"/>
      <name val="Arial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color rgb="FFFFFFFF"/>
      <name val="Segoe UI Semilight"/>
      <family val="2"/>
    </font>
    <font>
      <b/>
      <sz val="10"/>
      <color rgb="FF000000"/>
      <name val="Segoe UI Semilight"/>
      <family val="2"/>
    </font>
    <font>
      <b/>
      <sz val="10"/>
      <name val="Segoe UI Semilight"/>
      <family val="2"/>
    </font>
    <font>
      <sz val="10"/>
      <color rgb="FF000000"/>
      <name val="Segoe UI Semilight"/>
      <family val="2"/>
    </font>
    <font>
      <sz val="10"/>
      <name val="Segoe UI Semilight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AF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5B9BD5"/>
      </left>
      <right/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 style="medium">
        <color rgb="FF9CC2E5"/>
      </left>
      <right style="medium">
        <color rgb="FF9CC2E5"/>
      </right>
      <top/>
      <bottom style="medium">
        <color rgb="FF9CC2E5"/>
      </bottom>
      <diagonal/>
    </border>
    <border>
      <left/>
      <right style="medium">
        <color rgb="FF9CC2E5"/>
      </right>
      <top/>
      <bottom style="medium">
        <color rgb="FF9CC2E5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0" fillId="3" borderId="1" xfId="0" applyFill="1" applyBorder="1" applyAlignment="1">
      <alignment vertical="top"/>
    </xf>
    <xf numFmtId="3" fontId="0" fillId="3" borderId="1" xfId="0" applyNumberFormat="1" applyFill="1" applyBorder="1" applyAlignment="1">
      <alignment horizontal="right" vertical="top"/>
    </xf>
    <xf numFmtId="4" fontId="0" fillId="3" borderId="1" xfId="0" applyNumberFormat="1" applyFill="1" applyBorder="1" applyAlignment="1">
      <alignment horizontal="right" vertical="top"/>
    </xf>
    <xf numFmtId="14" fontId="0" fillId="3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0" fillId="0" borderId="0" xfId="0" applyAlignment="1">
      <alignment horizontal="right" vertical="top"/>
    </xf>
    <xf numFmtId="4" fontId="0" fillId="0" borderId="0" xfId="0" applyNumberFormat="1" applyAlignment="1">
      <alignment vertical="top"/>
    </xf>
    <xf numFmtId="0" fontId="2" fillId="4" borderId="0" xfId="0" applyFont="1" applyFill="1" applyAlignment="1">
      <alignment vertical="top"/>
    </xf>
    <xf numFmtId="44" fontId="2" fillId="4" borderId="0" xfId="1" applyFont="1" applyFill="1" applyAlignment="1">
      <alignment horizontal="right" vertical="top"/>
    </xf>
    <xf numFmtId="0" fontId="2" fillId="4" borderId="0" xfId="0" applyFont="1" applyFill="1" applyAlignment="1">
      <alignment horizontal="right" vertical="top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vertical="top"/>
    </xf>
    <xf numFmtId="0" fontId="3" fillId="0" borderId="1" xfId="0" applyFont="1" applyBorder="1" applyAlignment="1">
      <alignment vertical="top"/>
    </xf>
    <xf numFmtId="4" fontId="3" fillId="0" borderId="1" xfId="0" applyNumberFormat="1" applyFont="1" applyBorder="1" applyAlignment="1">
      <alignment horizontal="right" vertical="top"/>
    </xf>
    <xf numFmtId="14" fontId="3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4" fillId="5" borderId="1" xfId="0" applyFont="1" applyFill="1" applyBorder="1" applyAlignment="1">
      <alignment vertical="top"/>
    </xf>
    <xf numFmtId="4" fontId="4" fillId="5" borderId="1" xfId="0" applyNumberFormat="1" applyFont="1" applyFill="1" applyBorder="1" applyAlignment="1">
      <alignment horizontal="right" vertical="top"/>
    </xf>
    <xf numFmtId="14" fontId="4" fillId="5" borderId="1" xfId="0" applyNumberFormat="1" applyFont="1" applyFill="1" applyBorder="1" applyAlignment="1">
      <alignment horizontal="right" vertical="top"/>
    </xf>
    <xf numFmtId="0" fontId="4" fillId="5" borderId="1" xfId="0" applyFont="1" applyFill="1" applyBorder="1" applyAlignment="1">
      <alignment horizontal="right" vertical="top"/>
    </xf>
    <xf numFmtId="44" fontId="2" fillId="4" borderId="0" xfId="1" applyFont="1" applyFill="1" applyAlignment="1">
      <alignment horizontal="right" vertical="top" wrapText="1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left" wrapText="1"/>
    </xf>
    <xf numFmtId="4" fontId="0" fillId="6" borderId="1" xfId="0" applyNumberFormat="1" applyFill="1" applyBorder="1" applyAlignment="1">
      <alignment vertical="top"/>
    </xf>
    <xf numFmtId="0" fontId="4" fillId="0" borderId="2" xfId="0" applyFont="1" applyBorder="1" applyAlignment="1">
      <alignment vertical="top"/>
    </xf>
    <xf numFmtId="4" fontId="4" fillId="0" borderId="2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44" fontId="2" fillId="4" borderId="0" xfId="1" applyFont="1" applyFill="1" applyAlignment="1">
      <alignment vertical="top"/>
    </xf>
    <xf numFmtId="3" fontId="2" fillId="4" borderId="0" xfId="0" applyNumberFormat="1" applyFont="1" applyFill="1" applyAlignment="1">
      <alignment vertical="top"/>
    </xf>
    <xf numFmtId="44" fontId="3" fillId="0" borderId="0" xfId="1" applyFont="1" applyAlignment="1">
      <alignment vertical="top"/>
    </xf>
    <xf numFmtId="3" fontId="3" fillId="0" borderId="0" xfId="0" applyNumberFormat="1" applyFont="1" applyAlignment="1">
      <alignment vertical="top"/>
    </xf>
    <xf numFmtId="44" fontId="3" fillId="0" borderId="1" xfId="1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44" fontId="4" fillId="5" borderId="1" xfId="1" applyFont="1" applyFill="1" applyBorder="1" applyAlignment="1">
      <alignment vertical="top"/>
    </xf>
    <xf numFmtId="3" fontId="4" fillId="5" borderId="1" xfId="0" applyNumberFormat="1" applyFont="1" applyFill="1" applyBorder="1" applyAlignment="1">
      <alignment vertical="top"/>
    </xf>
    <xf numFmtId="44" fontId="4" fillId="5" borderId="1" xfId="0" applyNumberFormat="1" applyFont="1" applyFill="1" applyBorder="1" applyAlignment="1">
      <alignment vertical="top"/>
    </xf>
    <xf numFmtId="0" fontId="6" fillId="7" borderId="3" xfId="0" applyFont="1" applyFill="1" applyBorder="1" applyAlignment="1">
      <alignment vertical="center" wrapText="1"/>
    </xf>
    <xf numFmtId="0" fontId="6" fillId="7" borderId="4" xfId="0" applyFont="1" applyFill="1" applyBorder="1" applyAlignment="1">
      <alignment horizontal="right" vertical="center" wrapText="1"/>
    </xf>
    <xf numFmtId="0" fontId="6" fillId="7" borderId="5" xfId="0" applyFont="1" applyFill="1" applyBorder="1" applyAlignment="1">
      <alignment horizontal="right" vertical="center" wrapText="1"/>
    </xf>
    <xf numFmtId="0" fontId="7" fillId="8" borderId="6" xfId="0" applyFont="1" applyFill="1" applyBorder="1" applyAlignment="1">
      <alignment vertical="center" wrapText="1"/>
    </xf>
    <xf numFmtId="6" fontId="9" fillId="8" borderId="7" xfId="0" applyNumberFormat="1" applyFont="1" applyFill="1" applyBorder="1" applyAlignment="1">
      <alignment horizontal="right" vertical="center" wrapText="1"/>
    </xf>
    <xf numFmtId="3" fontId="9" fillId="8" borderId="7" xfId="0" applyNumberFormat="1" applyFont="1" applyFill="1" applyBorder="1" applyAlignment="1">
      <alignment horizontal="right" vertical="center" wrapText="1"/>
    </xf>
    <xf numFmtId="0" fontId="8" fillId="0" borderId="6" xfId="0" applyFont="1" applyBorder="1" applyAlignment="1">
      <alignment vertical="center" wrapText="1"/>
    </xf>
    <xf numFmtId="6" fontId="10" fillId="0" borderId="7" xfId="0" applyNumberFormat="1" applyFont="1" applyBorder="1" applyAlignment="1">
      <alignment horizontal="right" vertical="center" wrapText="1"/>
    </xf>
    <xf numFmtId="3" fontId="10" fillId="0" borderId="7" xfId="0" applyNumberFormat="1" applyFont="1" applyBorder="1" applyAlignment="1">
      <alignment horizontal="right" vertical="center" wrapText="1"/>
    </xf>
    <xf numFmtId="6" fontId="9" fillId="0" borderId="7" xfId="0" applyNumberFormat="1" applyFont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37" fontId="4" fillId="5" borderId="1" xfId="1" applyNumberFormat="1" applyFont="1" applyFill="1" applyBorder="1" applyAlignment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29</xdr:row>
      <xdr:rowOff>0</xdr:rowOff>
    </xdr:from>
    <xdr:to>
      <xdr:col>14</xdr:col>
      <xdr:colOff>304800</xdr:colOff>
      <xdr:row>30</xdr:row>
      <xdr:rowOff>129540</xdr:rowOff>
    </xdr:to>
    <xdr:sp macro="" textlink="">
      <xdr:nvSpPr>
        <xdr:cNvPr id="1025" name="AutoShape 1" descr="Trump at Statue of Liberty">
          <a:extLst>
            <a:ext uri="{FF2B5EF4-FFF2-40B4-BE49-F238E27FC236}">
              <a16:creationId xmlns:a16="http://schemas.microsoft.com/office/drawing/2014/main" id="{4A28E816-06FC-420C-2583-FA0E6CFD03E3}"/>
            </a:ext>
          </a:extLst>
        </xdr:cNvPr>
        <xdr:cNvSpPr>
          <a:spLocks noChangeAspect="1" noChangeArrowheads="1"/>
        </xdr:cNvSpPr>
      </xdr:nvSpPr>
      <xdr:spPr bwMode="auto">
        <a:xfrm>
          <a:off x="12573000" y="53949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4"/>
  <sheetViews>
    <sheetView topLeftCell="E88" workbookViewId="0">
      <selection activeCell="N114" sqref="N114"/>
    </sheetView>
  </sheetViews>
  <sheetFormatPr defaultRowHeight="13.2" x14ac:dyDescent="0.25"/>
  <cols>
    <col min="1" max="1" width="14" bestFit="1" customWidth="1"/>
    <col min="2" max="2" width="12" bestFit="1" customWidth="1"/>
    <col min="3" max="3" width="17" bestFit="1" customWidth="1"/>
    <col min="4" max="4" width="8" bestFit="1" customWidth="1"/>
    <col min="5" max="5" width="22" bestFit="1" customWidth="1"/>
    <col min="6" max="6" width="20" bestFit="1" customWidth="1"/>
    <col min="7" max="7" width="14" bestFit="1" customWidth="1"/>
    <col min="8" max="8" width="6" bestFit="1" customWidth="1"/>
    <col min="9" max="9" width="13" bestFit="1" customWidth="1"/>
    <col min="10" max="10" width="20" bestFit="1" customWidth="1"/>
    <col min="11" max="11" width="14" bestFit="1" customWidth="1"/>
    <col min="12" max="12" width="6" bestFit="1" customWidth="1"/>
    <col min="13" max="13" width="13" bestFit="1" customWidth="1"/>
    <col min="14" max="14" width="20" bestFit="1" customWidth="1"/>
    <col min="15" max="15" width="13" bestFit="1" customWidth="1"/>
    <col min="16" max="16" width="10" bestFit="1" customWidth="1"/>
    <col min="17" max="17" width="13" bestFit="1" customWidth="1"/>
    <col min="18" max="18" width="42" bestFit="1" customWidth="1"/>
    <col min="19" max="19" width="37" bestFit="1" customWidth="1"/>
    <col min="20" max="20" width="13" bestFit="1" customWidth="1"/>
    <col min="21" max="21" width="42" bestFit="1" customWidth="1"/>
  </cols>
  <sheetData>
    <row r="1" spans="1:21" ht="66" x14ac:dyDescent="0.25">
      <c r="A1" s="8" t="s">
        <v>249</v>
      </c>
      <c r="B1" s="1" t="s">
        <v>250</v>
      </c>
      <c r="C1" s="1" t="s">
        <v>251</v>
      </c>
      <c r="D1" s="8" t="s">
        <v>252</v>
      </c>
      <c r="E1" s="1" t="s">
        <v>253</v>
      </c>
      <c r="F1" s="1" t="s">
        <v>254</v>
      </c>
      <c r="G1" s="8" t="s">
        <v>255</v>
      </c>
      <c r="H1" s="8" t="s">
        <v>256</v>
      </c>
      <c r="I1" s="8" t="s">
        <v>257</v>
      </c>
      <c r="J1" s="1" t="s">
        <v>258</v>
      </c>
      <c r="K1" s="8" t="s">
        <v>259</v>
      </c>
      <c r="L1" s="8" t="s">
        <v>260</v>
      </c>
      <c r="M1" s="1" t="s">
        <v>261</v>
      </c>
      <c r="N1" s="1" t="s">
        <v>262</v>
      </c>
      <c r="O1" s="8" t="s">
        <v>263</v>
      </c>
      <c r="P1" s="8" t="s">
        <v>264</v>
      </c>
      <c r="Q1" s="1" t="s">
        <v>265</v>
      </c>
      <c r="R1" s="1" t="s">
        <v>266</v>
      </c>
      <c r="S1" s="1" t="s">
        <v>267</v>
      </c>
      <c r="T1" s="1" t="s">
        <v>268</v>
      </c>
      <c r="U1" s="1" t="s">
        <v>269</v>
      </c>
    </row>
    <row r="2" spans="1:21" x14ac:dyDescent="0.25">
      <c r="A2" t="s">
        <v>0</v>
      </c>
      <c r="B2" t="s">
        <v>1</v>
      </c>
      <c r="C2" t="s">
        <v>2</v>
      </c>
      <c r="D2" s="2">
        <v>80</v>
      </c>
      <c r="E2" s="2">
        <v>9513.5</v>
      </c>
      <c r="F2" s="2">
        <v>2378.37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11891.87</v>
      </c>
      <c r="O2" s="3">
        <v>44803</v>
      </c>
      <c r="P2" t="s">
        <v>3</v>
      </c>
      <c r="Q2" t="s">
        <v>4</v>
      </c>
      <c r="R2" t="s">
        <v>5</v>
      </c>
      <c r="S2" t="s">
        <v>6</v>
      </c>
      <c r="T2" t="s">
        <v>7</v>
      </c>
      <c r="U2" t="s">
        <v>8</v>
      </c>
    </row>
    <row r="3" spans="1:21" x14ac:dyDescent="0.25">
      <c r="A3" t="s">
        <v>0</v>
      </c>
      <c r="B3" t="s">
        <v>1</v>
      </c>
      <c r="C3" t="s">
        <v>2</v>
      </c>
      <c r="D3" s="2">
        <v>80</v>
      </c>
      <c r="E3" s="2">
        <v>42979.95</v>
      </c>
      <c r="F3" s="2">
        <v>10744.99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53724.94</v>
      </c>
      <c r="O3" s="3">
        <v>44574</v>
      </c>
      <c r="P3" t="s">
        <v>3</v>
      </c>
      <c r="Q3" t="s">
        <v>4</v>
      </c>
      <c r="R3" t="s">
        <v>5</v>
      </c>
      <c r="S3" t="s">
        <v>6</v>
      </c>
      <c r="T3" t="s">
        <v>7</v>
      </c>
      <c r="U3" t="s">
        <v>8</v>
      </c>
    </row>
    <row r="4" spans="1:21" x14ac:dyDescent="0.25">
      <c r="A4" t="s">
        <v>0</v>
      </c>
      <c r="B4" t="s">
        <v>1</v>
      </c>
      <c r="C4" t="s">
        <v>2</v>
      </c>
      <c r="D4" s="2">
        <v>80</v>
      </c>
      <c r="E4" s="2">
        <v>15360.38</v>
      </c>
      <c r="F4" s="2">
        <v>3840.1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19200.48</v>
      </c>
      <c r="O4" s="3">
        <v>44487</v>
      </c>
      <c r="P4" t="s">
        <v>3</v>
      </c>
      <c r="Q4" t="s">
        <v>4</v>
      </c>
      <c r="R4" t="s">
        <v>5</v>
      </c>
      <c r="S4" t="s">
        <v>6</v>
      </c>
      <c r="T4" t="s">
        <v>7</v>
      </c>
      <c r="U4" t="s">
        <v>8</v>
      </c>
    </row>
    <row r="5" spans="1:21" x14ac:dyDescent="0.25">
      <c r="A5" t="s">
        <v>9</v>
      </c>
      <c r="B5" t="s">
        <v>10</v>
      </c>
      <c r="C5" t="s">
        <v>2</v>
      </c>
      <c r="D5" s="2">
        <v>80</v>
      </c>
      <c r="E5" s="2">
        <v>55614.8</v>
      </c>
      <c r="F5" s="2">
        <v>13903.7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69518.5</v>
      </c>
      <c r="O5" s="3">
        <v>44550</v>
      </c>
      <c r="P5" t="s">
        <v>11</v>
      </c>
      <c r="Q5" t="s">
        <v>12</v>
      </c>
      <c r="R5" t="s">
        <v>13</v>
      </c>
      <c r="S5" t="s">
        <v>14</v>
      </c>
      <c r="T5" t="s">
        <v>7</v>
      </c>
      <c r="U5" t="s">
        <v>8</v>
      </c>
    </row>
    <row r="6" spans="1:21" x14ac:dyDescent="0.25">
      <c r="A6" t="s">
        <v>15</v>
      </c>
      <c r="B6" t="s">
        <v>16</v>
      </c>
      <c r="C6" t="s">
        <v>2</v>
      </c>
      <c r="D6" s="2">
        <v>80</v>
      </c>
      <c r="E6" s="2">
        <v>69134.83</v>
      </c>
      <c r="F6" s="2">
        <v>17283.71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86418.54</v>
      </c>
      <c r="O6" s="3">
        <v>44802</v>
      </c>
      <c r="P6" t="s">
        <v>11</v>
      </c>
      <c r="Q6" t="s">
        <v>17</v>
      </c>
      <c r="R6" t="s">
        <v>13</v>
      </c>
      <c r="S6" t="s">
        <v>18</v>
      </c>
      <c r="T6" t="s">
        <v>7</v>
      </c>
      <c r="U6" t="s">
        <v>8</v>
      </c>
    </row>
    <row r="7" spans="1:21" x14ac:dyDescent="0.25">
      <c r="A7" t="s">
        <v>19</v>
      </c>
      <c r="B7" t="s">
        <v>10</v>
      </c>
      <c r="C7" t="s">
        <v>2</v>
      </c>
      <c r="D7" s="2">
        <v>80</v>
      </c>
      <c r="E7" s="2">
        <v>164569.1</v>
      </c>
      <c r="F7" s="2">
        <v>41142.28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205711.38</v>
      </c>
      <c r="O7" s="3">
        <v>44627</v>
      </c>
      <c r="P7" t="s">
        <v>11</v>
      </c>
      <c r="Q7" t="s">
        <v>17</v>
      </c>
      <c r="R7" t="s">
        <v>13</v>
      </c>
      <c r="S7" t="s">
        <v>20</v>
      </c>
      <c r="T7" t="s">
        <v>7</v>
      </c>
      <c r="U7" t="s">
        <v>8</v>
      </c>
    </row>
    <row r="8" spans="1:21" x14ac:dyDescent="0.25">
      <c r="A8" t="s">
        <v>21</v>
      </c>
      <c r="B8" t="s">
        <v>10</v>
      </c>
      <c r="C8" t="s">
        <v>2</v>
      </c>
      <c r="D8" s="2">
        <v>80</v>
      </c>
      <c r="E8" s="2">
        <v>11195.25</v>
      </c>
      <c r="F8" s="2">
        <v>2798.81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13994.06</v>
      </c>
      <c r="O8" s="3">
        <v>44582</v>
      </c>
      <c r="P8" t="s">
        <v>11</v>
      </c>
      <c r="Q8" t="s">
        <v>17</v>
      </c>
      <c r="R8" t="s">
        <v>13</v>
      </c>
      <c r="S8" t="s">
        <v>22</v>
      </c>
      <c r="T8" t="s">
        <v>7</v>
      </c>
      <c r="U8" t="s">
        <v>8</v>
      </c>
    </row>
    <row r="9" spans="1:21" x14ac:dyDescent="0.25">
      <c r="A9" t="s">
        <v>9</v>
      </c>
      <c r="B9" t="s">
        <v>10</v>
      </c>
      <c r="C9" t="s">
        <v>2</v>
      </c>
      <c r="D9" s="2">
        <v>80</v>
      </c>
      <c r="E9" s="2">
        <v>12921.43</v>
      </c>
      <c r="F9" s="2">
        <v>3230.35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16151.78</v>
      </c>
      <c r="O9" s="3">
        <v>44487</v>
      </c>
      <c r="P9" t="s">
        <v>23</v>
      </c>
      <c r="Q9" t="s">
        <v>24</v>
      </c>
      <c r="R9" t="s">
        <v>25</v>
      </c>
      <c r="S9" t="s">
        <v>14</v>
      </c>
      <c r="T9" t="s">
        <v>7</v>
      </c>
      <c r="U9" t="s">
        <v>8</v>
      </c>
    </row>
    <row r="10" spans="1:21" x14ac:dyDescent="0.25">
      <c r="A10" t="s">
        <v>9</v>
      </c>
      <c r="B10" t="s">
        <v>10</v>
      </c>
      <c r="C10" t="s">
        <v>2</v>
      </c>
      <c r="D10" s="2">
        <v>80</v>
      </c>
      <c r="E10" s="2">
        <v>89776.59</v>
      </c>
      <c r="F10" s="2">
        <v>22444.15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112220.74</v>
      </c>
      <c r="O10" s="3">
        <v>44532</v>
      </c>
      <c r="P10" t="s">
        <v>23</v>
      </c>
      <c r="Q10" t="s">
        <v>24</v>
      </c>
      <c r="R10" t="s">
        <v>25</v>
      </c>
      <c r="S10" t="s">
        <v>14</v>
      </c>
      <c r="T10" t="s">
        <v>7</v>
      </c>
      <c r="U10" t="s">
        <v>8</v>
      </c>
    </row>
    <row r="11" spans="1:21" x14ac:dyDescent="0.25">
      <c r="A11" t="s">
        <v>26</v>
      </c>
      <c r="B11" t="s">
        <v>27</v>
      </c>
      <c r="C11" t="s">
        <v>2</v>
      </c>
      <c r="D11" s="2">
        <v>100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41184.31</v>
      </c>
      <c r="L11" s="2">
        <v>0</v>
      </c>
      <c r="M11" s="2">
        <v>0</v>
      </c>
      <c r="N11" s="2">
        <v>41184.31</v>
      </c>
      <c r="O11" s="3">
        <v>44823</v>
      </c>
      <c r="P11" t="s">
        <v>28</v>
      </c>
      <c r="Q11" t="s">
        <v>29</v>
      </c>
      <c r="R11" t="s">
        <v>30</v>
      </c>
      <c r="S11" t="s">
        <v>31</v>
      </c>
      <c r="T11" t="s">
        <v>7</v>
      </c>
      <c r="U11" t="s">
        <v>8</v>
      </c>
    </row>
    <row r="12" spans="1:21" x14ac:dyDescent="0.25">
      <c r="A12" t="s">
        <v>32</v>
      </c>
      <c r="B12" t="s">
        <v>33</v>
      </c>
      <c r="C12" t="s">
        <v>2</v>
      </c>
      <c r="D12" s="2">
        <v>80</v>
      </c>
      <c r="E12" s="2">
        <v>0</v>
      </c>
      <c r="F12" s="2">
        <v>59914654.259999998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-4076215</v>
      </c>
      <c r="N12" s="2">
        <v>55838439.259999998</v>
      </c>
      <c r="O12" s="3">
        <v>44490</v>
      </c>
      <c r="P12" t="s">
        <v>34</v>
      </c>
      <c r="Q12" t="s">
        <v>35</v>
      </c>
      <c r="R12" t="s">
        <v>36</v>
      </c>
      <c r="S12" t="s">
        <v>37</v>
      </c>
      <c r="T12" t="s">
        <v>7</v>
      </c>
      <c r="U12" t="s">
        <v>8</v>
      </c>
    </row>
    <row r="13" spans="1:21" x14ac:dyDescent="0.25">
      <c r="A13" t="s">
        <v>38</v>
      </c>
      <c r="B13" t="s">
        <v>39</v>
      </c>
      <c r="C13" t="s">
        <v>2</v>
      </c>
      <c r="D13" s="2">
        <v>80</v>
      </c>
      <c r="E13" s="2">
        <v>25340895</v>
      </c>
      <c r="F13" s="2">
        <v>6335223.75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31676118.75</v>
      </c>
      <c r="O13" s="3">
        <v>44803</v>
      </c>
      <c r="P13" t="s">
        <v>34</v>
      </c>
      <c r="Q13" t="s">
        <v>35</v>
      </c>
      <c r="R13" t="s">
        <v>36</v>
      </c>
      <c r="S13" t="s">
        <v>40</v>
      </c>
      <c r="T13" t="s">
        <v>7</v>
      </c>
      <c r="U13" t="s">
        <v>8</v>
      </c>
    </row>
    <row r="14" spans="1:21" x14ac:dyDescent="0.25">
      <c r="A14" t="s">
        <v>32</v>
      </c>
      <c r="B14" t="s">
        <v>33</v>
      </c>
      <c r="C14" t="s">
        <v>2</v>
      </c>
      <c r="D14" s="2">
        <v>80</v>
      </c>
      <c r="E14" s="2">
        <v>0</v>
      </c>
      <c r="F14" s="2">
        <v>1688564.09</v>
      </c>
      <c r="G14" s="2">
        <v>0</v>
      </c>
      <c r="H14" s="2">
        <v>0</v>
      </c>
      <c r="I14" s="2">
        <v>0</v>
      </c>
      <c r="J14" s="2">
        <v>0</v>
      </c>
      <c r="K14" s="2">
        <v>6754256.3499999996</v>
      </c>
      <c r="L14" s="2">
        <v>0</v>
      </c>
      <c r="M14" s="2">
        <v>0</v>
      </c>
      <c r="N14" s="2">
        <v>8442820.4399999995</v>
      </c>
      <c r="O14" s="3">
        <v>44580</v>
      </c>
      <c r="P14" t="s">
        <v>34</v>
      </c>
      <c r="Q14" t="s">
        <v>35</v>
      </c>
      <c r="R14" t="s">
        <v>36</v>
      </c>
      <c r="S14" t="s">
        <v>37</v>
      </c>
      <c r="T14" t="s">
        <v>7</v>
      </c>
      <c r="U14" t="s">
        <v>8</v>
      </c>
    </row>
    <row r="15" spans="1:21" x14ac:dyDescent="0.25">
      <c r="A15" t="s">
        <v>32</v>
      </c>
      <c r="B15" t="s">
        <v>33</v>
      </c>
      <c r="C15" t="s">
        <v>2</v>
      </c>
      <c r="D15" s="2">
        <v>80</v>
      </c>
      <c r="E15" s="2">
        <v>0</v>
      </c>
      <c r="F15" s="2">
        <v>222892.96</v>
      </c>
      <c r="G15" s="2">
        <v>0</v>
      </c>
      <c r="H15" s="2">
        <v>0</v>
      </c>
      <c r="I15" s="2">
        <v>0</v>
      </c>
      <c r="J15" s="2">
        <v>0</v>
      </c>
      <c r="K15" s="2">
        <v>891571.85</v>
      </c>
      <c r="L15" s="2">
        <v>0</v>
      </c>
      <c r="M15" s="2">
        <v>0</v>
      </c>
      <c r="N15" s="2">
        <v>1114464.81</v>
      </c>
      <c r="O15" s="3">
        <v>44550</v>
      </c>
      <c r="P15" t="s">
        <v>34</v>
      </c>
      <c r="Q15" t="s">
        <v>35</v>
      </c>
      <c r="R15" t="s">
        <v>36</v>
      </c>
      <c r="S15" t="s">
        <v>37</v>
      </c>
      <c r="T15" t="s">
        <v>7</v>
      </c>
      <c r="U15" t="s">
        <v>8</v>
      </c>
    </row>
    <row r="16" spans="1:21" x14ac:dyDescent="0.25">
      <c r="A16" t="s">
        <v>32</v>
      </c>
      <c r="B16" t="s">
        <v>33</v>
      </c>
      <c r="C16" t="s">
        <v>2</v>
      </c>
      <c r="D16" s="2">
        <v>80</v>
      </c>
      <c r="E16" s="2">
        <v>0</v>
      </c>
      <c r="F16" s="2">
        <v>4725429.57</v>
      </c>
      <c r="G16" s="2">
        <v>0</v>
      </c>
      <c r="H16" s="2">
        <v>0</v>
      </c>
      <c r="I16" s="2">
        <v>0</v>
      </c>
      <c r="J16" s="2">
        <v>0</v>
      </c>
      <c r="K16" s="2">
        <v>18901718.300000001</v>
      </c>
      <c r="L16" s="2">
        <v>0</v>
      </c>
      <c r="M16" s="2">
        <v>0</v>
      </c>
      <c r="N16" s="2">
        <v>23627147.870000001</v>
      </c>
      <c r="O16" s="3">
        <v>44544</v>
      </c>
      <c r="P16" t="s">
        <v>34</v>
      </c>
      <c r="Q16" t="s">
        <v>35</v>
      </c>
      <c r="R16" t="s">
        <v>36</v>
      </c>
      <c r="S16" t="s">
        <v>37</v>
      </c>
      <c r="T16" t="s">
        <v>7</v>
      </c>
      <c r="U16" t="s">
        <v>8</v>
      </c>
    </row>
    <row r="17" spans="1:21" x14ac:dyDescent="0.25">
      <c r="A17" t="s">
        <v>32</v>
      </c>
      <c r="B17" t="s">
        <v>33</v>
      </c>
      <c r="C17" t="s">
        <v>2</v>
      </c>
      <c r="D17" s="2">
        <v>80</v>
      </c>
      <c r="E17" s="2">
        <v>0</v>
      </c>
      <c r="F17" s="2">
        <v>-6335223.75</v>
      </c>
      <c r="G17" s="2">
        <v>0</v>
      </c>
      <c r="H17" s="2">
        <v>0</v>
      </c>
      <c r="I17" s="2">
        <v>25340895</v>
      </c>
      <c r="J17" s="2">
        <v>0</v>
      </c>
      <c r="K17" s="2">
        <v>-25340895</v>
      </c>
      <c r="L17" s="2">
        <v>0</v>
      </c>
      <c r="M17" s="2">
        <v>0</v>
      </c>
      <c r="N17" s="2">
        <v>-31676118.75</v>
      </c>
      <c r="O17" s="3">
        <v>44803</v>
      </c>
      <c r="P17" t="s">
        <v>34</v>
      </c>
      <c r="Q17" t="s">
        <v>35</v>
      </c>
      <c r="R17" t="s">
        <v>36</v>
      </c>
      <c r="S17" t="s">
        <v>37</v>
      </c>
      <c r="T17" t="s">
        <v>7</v>
      </c>
      <c r="U17" t="s">
        <v>8</v>
      </c>
    </row>
    <row r="18" spans="1:21" x14ac:dyDescent="0.25">
      <c r="A18" t="s">
        <v>41</v>
      </c>
      <c r="B18" t="s">
        <v>42</v>
      </c>
      <c r="C18" t="s">
        <v>2</v>
      </c>
      <c r="D18" s="2">
        <v>80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-33750000</v>
      </c>
      <c r="K18" s="2">
        <v>0</v>
      </c>
      <c r="L18" s="2">
        <v>0</v>
      </c>
      <c r="M18" s="2">
        <v>0</v>
      </c>
      <c r="N18" s="2">
        <v>-33750000</v>
      </c>
      <c r="O18" s="3">
        <v>44490</v>
      </c>
      <c r="P18" t="s">
        <v>34</v>
      </c>
      <c r="Q18" t="s">
        <v>35</v>
      </c>
      <c r="R18" t="s">
        <v>36</v>
      </c>
      <c r="S18" t="s">
        <v>43</v>
      </c>
      <c r="T18" t="s">
        <v>7</v>
      </c>
      <c r="U18" t="s">
        <v>8</v>
      </c>
    </row>
    <row r="19" spans="1:21" x14ac:dyDescent="0.25">
      <c r="A19" t="s">
        <v>32</v>
      </c>
      <c r="B19" t="s">
        <v>33</v>
      </c>
      <c r="C19" t="s">
        <v>2</v>
      </c>
      <c r="D19" s="2">
        <v>80</v>
      </c>
      <c r="E19" s="2">
        <v>0</v>
      </c>
      <c r="F19" s="2">
        <v>103822.02</v>
      </c>
      <c r="G19" s="2">
        <v>0</v>
      </c>
      <c r="H19" s="2">
        <v>0</v>
      </c>
      <c r="I19" s="2">
        <v>0</v>
      </c>
      <c r="J19" s="2">
        <v>0</v>
      </c>
      <c r="K19" s="2">
        <v>415288.07</v>
      </c>
      <c r="L19" s="2">
        <v>0</v>
      </c>
      <c r="M19" s="2">
        <v>0</v>
      </c>
      <c r="N19" s="2">
        <v>519110.09</v>
      </c>
      <c r="O19" s="3">
        <v>44490</v>
      </c>
      <c r="P19" t="s">
        <v>34</v>
      </c>
      <c r="Q19" t="s">
        <v>35</v>
      </c>
      <c r="R19" t="s">
        <v>36</v>
      </c>
      <c r="S19" t="s">
        <v>37</v>
      </c>
      <c r="T19" t="s">
        <v>7</v>
      </c>
      <c r="U19" t="s">
        <v>8</v>
      </c>
    </row>
    <row r="20" spans="1:21" x14ac:dyDescent="0.25">
      <c r="A20" t="s">
        <v>44</v>
      </c>
      <c r="B20" t="s">
        <v>45</v>
      </c>
      <c r="C20" t="s">
        <v>2</v>
      </c>
      <c r="D20" s="2">
        <v>100</v>
      </c>
      <c r="E20" s="2">
        <v>7440387.5199999996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7440387.5199999996</v>
      </c>
      <c r="O20" s="3">
        <v>44811</v>
      </c>
      <c r="P20" t="s">
        <v>46</v>
      </c>
      <c r="Q20" t="s">
        <v>47</v>
      </c>
      <c r="R20" t="s">
        <v>48</v>
      </c>
      <c r="S20" t="s">
        <v>49</v>
      </c>
      <c r="T20" t="s">
        <v>7</v>
      </c>
      <c r="U20" t="s">
        <v>8</v>
      </c>
    </row>
    <row r="21" spans="1:21" x14ac:dyDescent="0.25">
      <c r="A21" t="s">
        <v>19</v>
      </c>
      <c r="B21" t="s">
        <v>10</v>
      </c>
      <c r="C21" t="s">
        <v>2</v>
      </c>
      <c r="D21" s="2">
        <v>80</v>
      </c>
      <c r="E21" s="2">
        <v>3692966.05</v>
      </c>
      <c r="F21" s="2">
        <v>923241.51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4616207.5599999996</v>
      </c>
      <c r="O21" s="3">
        <v>44698</v>
      </c>
      <c r="P21" t="s">
        <v>50</v>
      </c>
      <c r="Q21" t="s">
        <v>51</v>
      </c>
      <c r="R21" t="s">
        <v>52</v>
      </c>
      <c r="S21" t="s">
        <v>20</v>
      </c>
      <c r="T21" t="s">
        <v>7</v>
      </c>
      <c r="U21" t="s">
        <v>8</v>
      </c>
    </row>
    <row r="22" spans="1:21" x14ac:dyDescent="0.25">
      <c r="A22" t="s">
        <v>19</v>
      </c>
      <c r="B22" t="s">
        <v>10</v>
      </c>
      <c r="C22" t="s">
        <v>2</v>
      </c>
      <c r="D22" s="2">
        <v>80</v>
      </c>
      <c r="E22" s="2">
        <v>0</v>
      </c>
      <c r="F22" s="2">
        <v>476281.81</v>
      </c>
      <c r="G22" s="2">
        <v>0</v>
      </c>
      <c r="H22" s="2">
        <v>0</v>
      </c>
      <c r="I22" s="2">
        <v>0</v>
      </c>
      <c r="J22" s="2">
        <v>0</v>
      </c>
      <c r="K22" s="2">
        <v>1905127.25</v>
      </c>
      <c r="L22" s="2">
        <v>0</v>
      </c>
      <c r="M22" s="2">
        <v>0</v>
      </c>
      <c r="N22" s="2">
        <v>2381409.06</v>
      </c>
      <c r="O22" s="3">
        <v>44762</v>
      </c>
      <c r="P22" t="s">
        <v>50</v>
      </c>
      <c r="Q22" t="s">
        <v>51</v>
      </c>
      <c r="R22" t="s">
        <v>52</v>
      </c>
      <c r="S22" t="s">
        <v>20</v>
      </c>
      <c r="T22" t="s">
        <v>7</v>
      </c>
      <c r="U22" t="s">
        <v>8</v>
      </c>
    </row>
    <row r="23" spans="1:21" x14ac:dyDescent="0.25">
      <c r="A23" t="s">
        <v>53</v>
      </c>
      <c r="B23" t="s">
        <v>16</v>
      </c>
      <c r="C23" t="s">
        <v>2</v>
      </c>
      <c r="D23" s="2">
        <v>80</v>
      </c>
      <c r="E23" s="2">
        <v>1905127.25</v>
      </c>
      <c r="F23" s="2">
        <v>476281.81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2381409.06</v>
      </c>
      <c r="O23" s="3">
        <v>44803</v>
      </c>
      <c r="P23" t="s">
        <v>50</v>
      </c>
      <c r="Q23" t="s">
        <v>51</v>
      </c>
      <c r="R23" t="s">
        <v>52</v>
      </c>
      <c r="S23" t="s">
        <v>54</v>
      </c>
      <c r="T23" t="s">
        <v>7</v>
      </c>
      <c r="U23" t="s">
        <v>8</v>
      </c>
    </row>
    <row r="24" spans="1:21" x14ac:dyDescent="0.25">
      <c r="A24" t="s">
        <v>19</v>
      </c>
      <c r="B24" t="s">
        <v>10</v>
      </c>
      <c r="C24" t="s">
        <v>2</v>
      </c>
      <c r="D24" s="2">
        <v>80</v>
      </c>
      <c r="E24" s="2">
        <v>0</v>
      </c>
      <c r="F24" s="2">
        <v>-476281.81</v>
      </c>
      <c r="G24" s="2">
        <v>0</v>
      </c>
      <c r="H24" s="2">
        <v>0</v>
      </c>
      <c r="I24" s="2">
        <v>1905127.25</v>
      </c>
      <c r="J24" s="2">
        <v>0</v>
      </c>
      <c r="K24" s="2">
        <v>-1905127.25</v>
      </c>
      <c r="L24" s="2">
        <v>0</v>
      </c>
      <c r="M24" s="2">
        <v>0</v>
      </c>
      <c r="N24" s="2">
        <v>-2381409.06</v>
      </c>
      <c r="O24" s="3">
        <v>44803</v>
      </c>
      <c r="P24" t="s">
        <v>50</v>
      </c>
      <c r="Q24" t="s">
        <v>51</v>
      </c>
      <c r="R24" t="s">
        <v>52</v>
      </c>
      <c r="S24" t="s">
        <v>20</v>
      </c>
      <c r="T24" t="s">
        <v>7</v>
      </c>
      <c r="U24" t="s">
        <v>8</v>
      </c>
    </row>
    <row r="25" spans="1:21" x14ac:dyDescent="0.25">
      <c r="A25" t="s">
        <v>55</v>
      </c>
      <c r="B25" t="s">
        <v>10</v>
      </c>
      <c r="C25" t="s">
        <v>2</v>
      </c>
      <c r="D25" s="2">
        <v>80</v>
      </c>
      <c r="E25" s="2">
        <v>10181.540000000001</v>
      </c>
      <c r="F25" s="2">
        <v>2545.38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12726.92</v>
      </c>
      <c r="O25" s="3">
        <v>44685</v>
      </c>
      <c r="P25" t="s">
        <v>56</v>
      </c>
      <c r="Q25" t="s">
        <v>57</v>
      </c>
      <c r="R25" t="s">
        <v>58</v>
      </c>
      <c r="S25" t="s">
        <v>59</v>
      </c>
      <c r="T25" t="s">
        <v>7</v>
      </c>
      <c r="U25" t="s">
        <v>8</v>
      </c>
    </row>
    <row r="26" spans="1:21" x14ac:dyDescent="0.25">
      <c r="A26" t="s">
        <v>60</v>
      </c>
      <c r="B26" t="s">
        <v>27</v>
      </c>
      <c r="C26" t="s">
        <v>2</v>
      </c>
      <c r="D26" s="2">
        <v>100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29067.21</v>
      </c>
      <c r="L26" s="2">
        <v>0</v>
      </c>
      <c r="M26" s="2">
        <v>0</v>
      </c>
      <c r="N26" s="2">
        <v>29067.21</v>
      </c>
      <c r="O26" s="3">
        <v>44587</v>
      </c>
      <c r="P26" t="s">
        <v>61</v>
      </c>
      <c r="Q26" t="s">
        <v>62</v>
      </c>
      <c r="R26" t="s">
        <v>63</v>
      </c>
      <c r="S26" t="s">
        <v>64</v>
      </c>
      <c r="T26" t="s">
        <v>7</v>
      </c>
      <c r="U26" t="s">
        <v>8</v>
      </c>
    </row>
    <row r="27" spans="1:21" x14ac:dyDescent="0.25">
      <c r="A27" t="s">
        <v>32</v>
      </c>
      <c r="B27" t="s">
        <v>33</v>
      </c>
      <c r="C27" t="s">
        <v>2</v>
      </c>
      <c r="D27" s="2">
        <v>80</v>
      </c>
      <c r="E27" s="2">
        <v>244438.18</v>
      </c>
      <c r="F27" s="2">
        <v>9886.1200000000008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51223.42</v>
      </c>
      <c r="N27" s="2">
        <v>305547.71999999997</v>
      </c>
      <c r="O27" s="3">
        <v>44599</v>
      </c>
      <c r="P27" t="s">
        <v>65</v>
      </c>
      <c r="Q27" t="s">
        <v>66</v>
      </c>
      <c r="R27" t="s">
        <v>67</v>
      </c>
      <c r="S27" t="s">
        <v>37</v>
      </c>
      <c r="T27" t="s">
        <v>7</v>
      </c>
      <c r="U27" t="s">
        <v>8</v>
      </c>
    </row>
    <row r="28" spans="1:21" x14ac:dyDescent="0.25">
      <c r="A28" t="s">
        <v>68</v>
      </c>
      <c r="B28" t="s">
        <v>45</v>
      </c>
      <c r="C28" t="s">
        <v>2</v>
      </c>
      <c r="D28" s="2">
        <v>90</v>
      </c>
      <c r="E28" s="2">
        <v>52708.41</v>
      </c>
      <c r="F28" s="2">
        <v>5856.49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58564.9</v>
      </c>
      <c r="O28" s="3">
        <v>44635</v>
      </c>
      <c r="P28" t="s">
        <v>69</v>
      </c>
      <c r="Q28" t="s">
        <v>70</v>
      </c>
      <c r="R28" t="s">
        <v>71</v>
      </c>
      <c r="S28" t="s">
        <v>72</v>
      </c>
      <c r="T28" t="s">
        <v>7</v>
      </c>
      <c r="U28" t="s">
        <v>8</v>
      </c>
    </row>
    <row r="29" spans="1:21" x14ac:dyDescent="0.25">
      <c r="A29" t="s">
        <v>73</v>
      </c>
      <c r="B29" t="s">
        <v>45</v>
      </c>
      <c r="C29" t="s">
        <v>2</v>
      </c>
      <c r="D29" s="2">
        <v>90</v>
      </c>
      <c r="E29" s="2">
        <v>7006.13</v>
      </c>
      <c r="F29" s="2">
        <v>778.46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7784.59</v>
      </c>
      <c r="O29" s="3">
        <v>44791</v>
      </c>
      <c r="P29" t="s">
        <v>69</v>
      </c>
      <c r="Q29" t="s">
        <v>70</v>
      </c>
      <c r="R29" t="s">
        <v>71</v>
      </c>
      <c r="S29" t="s">
        <v>74</v>
      </c>
      <c r="T29" t="s">
        <v>7</v>
      </c>
      <c r="U29" t="s">
        <v>8</v>
      </c>
    </row>
    <row r="30" spans="1:21" x14ac:dyDescent="0.25">
      <c r="A30" t="s">
        <v>68</v>
      </c>
      <c r="B30" t="s">
        <v>45</v>
      </c>
      <c r="C30" t="s">
        <v>2</v>
      </c>
      <c r="D30" s="2">
        <v>90</v>
      </c>
      <c r="E30" s="2">
        <v>11862.53</v>
      </c>
      <c r="F30" s="2">
        <v>1318.06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13180.59</v>
      </c>
      <c r="O30" s="3">
        <v>44791</v>
      </c>
      <c r="P30" t="s">
        <v>69</v>
      </c>
      <c r="Q30" t="s">
        <v>70</v>
      </c>
      <c r="R30" t="s">
        <v>71</v>
      </c>
      <c r="S30" t="s">
        <v>72</v>
      </c>
      <c r="T30" t="s">
        <v>7</v>
      </c>
      <c r="U30" t="s">
        <v>8</v>
      </c>
    </row>
    <row r="31" spans="1:21" x14ac:dyDescent="0.25">
      <c r="A31" t="s">
        <v>68</v>
      </c>
      <c r="B31" t="s">
        <v>45</v>
      </c>
      <c r="C31" t="s">
        <v>2</v>
      </c>
      <c r="D31" s="2">
        <v>90</v>
      </c>
      <c r="E31" s="2">
        <v>202315.72</v>
      </c>
      <c r="F31" s="2">
        <v>22479.52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224795.24</v>
      </c>
      <c r="O31" s="3">
        <v>44582</v>
      </c>
      <c r="P31" t="s">
        <v>69</v>
      </c>
      <c r="Q31" t="s">
        <v>70</v>
      </c>
      <c r="R31" t="s">
        <v>71</v>
      </c>
      <c r="S31" t="s">
        <v>72</v>
      </c>
      <c r="T31" t="s">
        <v>7</v>
      </c>
      <c r="U31" t="s">
        <v>8</v>
      </c>
    </row>
    <row r="32" spans="1:21" x14ac:dyDescent="0.25">
      <c r="A32" t="s">
        <v>68</v>
      </c>
      <c r="B32" t="s">
        <v>45</v>
      </c>
      <c r="C32" t="s">
        <v>2</v>
      </c>
      <c r="D32" s="2">
        <v>90</v>
      </c>
      <c r="E32" s="2">
        <v>0</v>
      </c>
      <c r="F32" s="2">
        <v>38194.04</v>
      </c>
      <c r="G32" s="2">
        <v>0</v>
      </c>
      <c r="H32" s="2">
        <v>0</v>
      </c>
      <c r="I32" s="2">
        <v>0</v>
      </c>
      <c r="J32" s="2">
        <v>0</v>
      </c>
      <c r="K32" s="2">
        <v>343746.32</v>
      </c>
      <c r="L32" s="2">
        <v>0</v>
      </c>
      <c r="M32" s="2">
        <v>0</v>
      </c>
      <c r="N32" s="2">
        <v>381940.36</v>
      </c>
      <c r="O32" s="3">
        <v>44819</v>
      </c>
      <c r="P32" t="s">
        <v>69</v>
      </c>
      <c r="Q32" t="s">
        <v>70</v>
      </c>
      <c r="R32" t="s">
        <v>71</v>
      </c>
      <c r="S32" t="s">
        <v>72</v>
      </c>
      <c r="T32" t="s">
        <v>7</v>
      </c>
      <c r="U32" t="s">
        <v>8</v>
      </c>
    </row>
    <row r="33" spans="1:21" x14ac:dyDescent="0.25">
      <c r="A33" t="s">
        <v>21</v>
      </c>
      <c r="B33" t="s">
        <v>10</v>
      </c>
      <c r="C33" t="s">
        <v>2</v>
      </c>
      <c r="D33" s="2">
        <v>80</v>
      </c>
      <c r="E33" s="2">
        <v>-84065.82</v>
      </c>
      <c r="F33" s="2">
        <v>-21016.46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-105082.28</v>
      </c>
      <c r="O33" s="3">
        <v>44691</v>
      </c>
      <c r="P33" t="s">
        <v>75</v>
      </c>
      <c r="Q33" t="s">
        <v>76</v>
      </c>
      <c r="R33" t="s">
        <v>77</v>
      </c>
      <c r="S33" t="s">
        <v>22</v>
      </c>
      <c r="T33" t="s">
        <v>7</v>
      </c>
      <c r="U33" t="s">
        <v>8</v>
      </c>
    </row>
    <row r="34" spans="1:21" x14ac:dyDescent="0.25">
      <c r="A34" t="s">
        <v>78</v>
      </c>
      <c r="B34" t="s">
        <v>16</v>
      </c>
      <c r="C34" t="s">
        <v>2</v>
      </c>
      <c r="D34" s="2">
        <v>80</v>
      </c>
      <c r="E34" s="2">
        <v>7380.64</v>
      </c>
      <c r="F34" s="2">
        <v>1845.16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9225.7999999999993</v>
      </c>
      <c r="O34" s="3">
        <v>44796</v>
      </c>
      <c r="P34" t="s">
        <v>75</v>
      </c>
      <c r="Q34" t="s">
        <v>76</v>
      </c>
      <c r="R34" t="s">
        <v>77</v>
      </c>
      <c r="S34" t="s">
        <v>79</v>
      </c>
      <c r="T34" t="s">
        <v>7</v>
      </c>
      <c r="U34" t="s">
        <v>8</v>
      </c>
    </row>
    <row r="35" spans="1:21" x14ac:dyDescent="0.25">
      <c r="A35" t="s">
        <v>21</v>
      </c>
      <c r="B35" t="s">
        <v>10</v>
      </c>
      <c r="C35" t="s">
        <v>2</v>
      </c>
      <c r="D35" s="2">
        <v>80</v>
      </c>
      <c r="E35" s="2">
        <v>0</v>
      </c>
      <c r="F35" s="2">
        <v>1534.77</v>
      </c>
      <c r="G35" s="2">
        <v>0</v>
      </c>
      <c r="H35" s="2">
        <v>0</v>
      </c>
      <c r="I35" s="2">
        <v>0</v>
      </c>
      <c r="J35" s="2">
        <v>0</v>
      </c>
      <c r="K35" s="2">
        <v>6139.06</v>
      </c>
      <c r="L35" s="2">
        <v>0</v>
      </c>
      <c r="M35" s="2">
        <v>0</v>
      </c>
      <c r="N35" s="2">
        <v>7673.83</v>
      </c>
      <c r="O35" s="3">
        <v>44823</v>
      </c>
      <c r="P35" t="s">
        <v>75</v>
      </c>
      <c r="Q35" t="s">
        <v>76</v>
      </c>
      <c r="R35" t="s">
        <v>77</v>
      </c>
      <c r="S35" t="s">
        <v>22</v>
      </c>
      <c r="T35" t="s">
        <v>7</v>
      </c>
      <c r="U35" t="s">
        <v>8</v>
      </c>
    </row>
    <row r="36" spans="1:21" x14ac:dyDescent="0.25">
      <c r="A36" t="s">
        <v>80</v>
      </c>
      <c r="B36" t="s">
        <v>10</v>
      </c>
      <c r="C36" t="s">
        <v>2</v>
      </c>
      <c r="D36" s="2">
        <v>100</v>
      </c>
      <c r="E36" s="2">
        <v>-2401.94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-2401.94</v>
      </c>
      <c r="O36" s="3">
        <v>44691</v>
      </c>
      <c r="P36" t="s">
        <v>75</v>
      </c>
      <c r="Q36" t="s">
        <v>81</v>
      </c>
      <c r="R36" t="s">
        <v>77</v>
      </c>
      <c r="S36" t="s">
        <v>59</v>
      </c>
      <c r="T36" t="s">
        <v>7</v>
      </c>
      <c r="U36" t="s">
        <v>8</v>
      </c>
    </row>
    <row r="37" spans="1:21" x14ac:dyDescent="0.25">
      <c r="A37" t="s">
        <v>80</v>
      </c>
      <c r="B37" t="s">
        <v>10</v>
      </c>
      <c r="C37" t="s">
        <v>2</v>
      </c>
      <c r="D37" s="2">
        <v>100</v>
      </c>
      <c r="E37" s="2">
        <v>-8335.26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-8335.26</v>
      </c>
      <c r="O37" s="3">
        <v>44691</v>
      </c>
      <c r="P37" t="s">
        <v>75</v>
      </c>
      <c r="Q37" t="s">
        <v>82</v>
      </c>
      <c r="R37" t="s">
        <v>77</v>
      </c>
      <c r="S37" t="s">
        <v>59</v>
      </c>
      <c r="T37" t="s">
        <v>7</v>
      </c>
      <c r="U37" t="s">
        <v>8</v>
      </c>
    </row>
    <row r="38" spans="1:21" x14ac:dyDescent="0.25">
      <c r="A38" t="s">
        <v>83</v>
      </c>
      <c r="B38" t="s">
        <v>84</v>
      </c>
      <c r="C38" t="s">
        <v>2</v>
      </c>
      <c r="D38" s="2">
        <v>100</v>
      </c>
      <c r="E38" s="2">
        <v>-8804.82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-8804.82</v>
      </c>
      <c r="O38" s="3">
        <v>44648</v>
      </c>
      <c r="P38" t="s">
        <v>75</v>
      </c>
      <c r="Q38" t="s">
        <v>85</v>
      </c>
      <c r="R38" t="s">
        <v>77</v>
      </c>
      <c r="S38" t="s">
        <v>86</v>
      </c>
      <c r="T38" t="s">
        <v>7</v>
      </c>
      <c r="U38" t="s">
        <v>8</v>
      </c>
    </row>
    <row r="39" spans="1:21" x14ac:dyDescent="0.25">
      <c r="A39" t="s">
        <v>19</v>
      </c>
      <c r="B39" t="s">
        <v>10</v>
      </c>
      <c r="C39" t="s">
        <v>2</v>
      </c>
      <c r="D39" s="2">
        <v>80</v>
      </c>
      <c r="E39" s="2">
        <v>66224.05</v>
      </c>
      <c r="F39" s="2">
        <v>16556.009999999998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82780.06</v>
      </c>
      <c r="O39" s="3">
        <v>44694</v>
      </c>
      <c r="P39" t="s">
        <v>87</v>
      </c>
      <c r="Q39" t="s">
        <v>88</v>
      </c>
      <c r="R39" t="s">
        <v>89</v>
      </c>
      <c r="S39" t="s">
        <v>20</v>
      </c>
      <c r="T39" t="s">
        <v>7</v>
      </c>
      <c r="U39" t="s">
        <v>8</v>
      </c>
    </row>
    <row r="40" spans="1:21" x14ac:dyDescent="0.25">
      <c r="A40" t="s">
        <v>19</v>
      </c>
      <c r="B40" t="s">
        <v>10</v>
      </c>
      <c r="C40" t="s">
        <v>2</v>
      </c>
      <c r="D40" s="2">
        <v>80</v>
      </c>
      <c r="E40" s="2">
        <v>0</v>
      </c>
      <c r="F40" s="2">
        <v>4923.67</v>
      </c>
      <c r="G40" s="2">
        <v>0</v>
      </c>
      <c r="H40" s="2">
        <v>0</v>
      </c>
      <c r="I40" s="2">
        <v>0</v>
      </c>
      <c r="J40" s="2">
        <v>0</v>
      </c>
      <c r="K40" s="2">
        <v>19694.66</v>
      </c>
      <c r="L40" s="2">
        <v>0</v>
      </c>
      <c r="M40" s="2">
        <v>0</v>
      </c>
      <c r="N40" s="2">
        <v>24618.33</v>
      </c>
      <c r="O40" s="3">
        <v>44826</v>
      </c>
      <c r="P40" t="s">
        <v>87</v>
      </c>
      <c r="Q40" t="s">
        <v>88</v>
      </c>
      <c r="R40" t="s">
        <v>89</v>
      </c>
      <c r="S40" t="s">
        <v>20</v>
      </c>
      <c r="T40" t="s">
        <v>7</v>
      </c>
      <c r="U40" t="s">
        <v>8</v>
      </c>
    </row>
    <row r="41" spans="1:21" x14ac:dyDescent="0.25">
      <c r="A41" t="s">
        <v>90</v>
      </c>
      <c r="B41" t="s">
        <v>27</v>
      </c>
      <c r="C41" t="s">
        <v>2</v>
      </c>
      <c r="D41" s="2">
        <v>100</v>
      </c>
      <c r="E41" s="2">
        <v>-116970.44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-116970.44</v>
      </c>
      <c r="O41" s="3">
        <v>44537</v>
      </c>
      <c r="P41" t="s">
        <v>91</v>
      </c>
      <c r="Q41" t="s">
        <v>92</v>
      </c>
      <c r="R41" t="s">
        <v>93</v>
      </c>
      <c r="S41" t="s">
        <v>94</v>
      </c>
      <c r="T41" t="s">
        <v>7</v>
      </c>
      <c r="U41" t="s">
        <v>8</v>
      </c>
    </row>
    <row r="42" spans="1:21" x14ac:dyDescent="0.25">
      <c r="A42" t="s">
        <v>21</v>
      </c>
      <c r="B42" t="s">
        <v>10</v>
      </c>
      <c r="C42" t="s">
        <v>2</v>
      </c>
      <c r="D42" s="2">
        <v>80</v>
      </c>
      <c r="E42" s="2">
        <v>131248.13</v>
      </c>
      <c r="F42" s="2">
        <v>32812.03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164060.16</v>
      </c>
      <c r="O42" s="3">
        <v>44743</v>
      </c>
      <c r="P42" t="s">
        <v>95</v>
      </c>
      <c r="Q42" t="s">
        <v>96</v>
      </c>
      <c r="R42" t="s">
        <v>97</v>
      </c>
      <c r="S42" t="s">
        <v>22</v>
      </c>
      <c r="T42" t="s">
        <v>7</v>
      </c>
      <c r="U42" t="s">
        <v>8</v>
      </c>
    </row>
    <row r="43" spans="1:21" x14ac:dyDescent="0.25">
      <c r="A43" t="s">
        <v>98</v>
      </c>
      <c r="B43" t="s">
        <v>99</v>
      </c>
      <c r="C43" t="s">
        <v>2</v>
      </c>
      <c r="D43" s="2">
        <v>80</v>
      </c>
      <c r="E43" s="2">
        <v>150843.21</v>
      </c>
      <c r="F43" s="2">
        <v>6100.74</v>
      </c>
      <c r="G43" s="2">
        <v>0</v>
      </c>
      <c r="H43" s="2">
        <v>0</v>
      </c>
      <c r="I43" s="2">
        <v>0</v>
      </c>
      <c r="J43" s="2">
        <v>31610.06</v>
      </c>
      <c r="K43" s="2">
        <v>0</v>
      </c>
      <c r="L43" s="2">
        <v>0</v>
      </c>
      <c r="M43" s="2">
        <v>0</v>
      </c>
      <c r="N43" s="2">
        <v>188554.01</v>
      </c>
      <c r="O43" s="3">
        <v>44739</v>
      </c>
      <c r="P43" t="s">
        <v>100</v>
      </c>
      <c r="Q43" t="s">
        <v>101</v>
      </c>
      <c r="R43" t="s">
        <v>102</v>
      </c>
      <c r="S43" t="s">
        <v>103</v>
      </c>
      <c r="T43" t="s">
        <v>7</v>
      </c>
      <c r="U43" t="s">
        <v>8</v>
      </c>
    </row>
    <row r="44" spans="1:21" x14ac:dyDescent="0.25">
      <c r="A44" t="s">
        <v>90</v>
      </c>
      <c r="B44" t="s">
        <v>27</v>
      </c>
      <c r="C44" t="s">
        <v>2</v>
      </c>
      <c r="D44" s="2">
        <v>100</v>
      </c>
      <c r="E44" s="2">
        <v>-27895.34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-27895.34</v>
      </c>
      <c r="O44" s="3">
        <v>44735</v>
      </c>
      <c r="P44" t="s">
        <v>104</v>
      </c>
      <c r="Q44" t="s">
        <v>105</v>
      </c>
      <c r="R44" t="s">
        <v>106</v>
      </c>
      <c r="S44" t="s">
        <v>94</v>
      </c>
      <c r="T44" t="s">
        <v>7</v>
      </c>
      <c r="U44" t="s">
        <v>8</v>
      </c>
    </row>
    <row r="45" spans="1:21" x14ac:dyDescent="0.25">
      <c r="A45" t="s">
        <v>90</v>
      </c>
      <c r="B45" t="s">
        <v>27</v>
      </c>
      <c r="C45" t="s">
        <v>2</v>
      </c>
      <c r="D45" s="2">
        <v>100</v>
      </c>
      <c r="E45" s="2">
        <v>-6376.04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-6376.04</v>
      </c>
      <c r="O45" s="3">
        <v>44735</v>
      </c>
      <c r="P45" t="s">
        <v>104</v>
      </c>
      <c r="Q45" t="s">
        <v>107</v>
      </c>
      <c r="R45" t="s">
        <v>106</v>
      </c>
      <c r="S45" t="s">
        <v>94</v>
      </c>
      <c r="T45" t="s">
        <v>7</v>
      </c>
      <c r="U45" t="s">
        <v>8</v>
      </c>
    </row>
    <row r="46" spans="1:21" x14ac:dyDescent="0.25">
      <c r="A46" t="s">
        <v>55</v>
      </c>
      <c r="B46" t="s">
        <v>10</v>
      </c>
      <c r="C46" t="s">
        <v>2</v>
      </c>
      <c r="D46" s="2">
        <v>80</v>
      </c>
      <c r="E46" s="2">
        <v>487897.87</v>
      </c>
      <c r="F46" s="2">
        <v>121974.47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609872.34</v>
      </c>
      <c r="O46" s="3">
        <v>44743</v>
      </c>
      <c r="P46" t="s">
        <v>108</v>
      </c>
      <c r="Q46" t="s">
        <v>109</v>
      </c>
      <c r="R46" t="s">
        <v>110</v>
      </c>
      <c r="S46" t="s">
        <v>59</v>
      </c>
      <c r="T46" t="s">
        <v>7</v>
      </c>
      <c r="U46" t="s">
        <v>8</v>
      </c>
    </row>
    <row r="47" spans="1:21" x14ac:dyDescent="0.25">
      <c r="A47" t="s">
        <v>111</v>
      </c>
      <c r="B47" t="s">
        <v>10</v>
      </c>
      <c r="C47" t="s">
        <v>2</v>
      </c>
      <c r="D47" s="2">
        <v>80</v>
      </c>
      <c r="E47" s="2">
        <v>-34953.129999999997</v>
      </c>
      <c r="F47" s="2">
        <v>-8738.2800000000007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-43691.41</v>
      </c>
      <c r="O47" s="3">
        <v>44536</v>
      </c>
      <c r="P47" t="s">
        <v>112</v>
      </c>
      <c r="Q47" t="s">
        <v>113</v>
      </c>
      <c r="R47" t="s">
        <v>114</v>
      </c>
      <c r="S47" t="s">
        <v>115</v>
      </c>
      <c r="T47" t="s">
        <v>7</v>
      </c>
      <c r="U47" t="s">
        <v>8</v>
      </c>
    </row>
    <row r="48" spans="1:21" x14ac:dyDescent="0.25">
      <c r="A48" t="s">
        <v>116</v>
      </c>
      <c r="B48" t="s">
        <v>27</v>
      </c>
      <c r="C48" t="s">
        <v>2</v>
      </c>
      <c r="D48" s="2">
        <v>100</v>
      </c>
      <c r="E48" s="2">
        <v>319724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319724</v>
      </c>
      <c r="O48" s="3">
        <v>44641</v>
      </c>
      <c r="P48" t="s">
        <v>117</v>
      </c>
      <c r="Q48" t="s">
        <v>118</v>
      </c>
      <c r="R48" t="s">
        <v>119</v>
      </c>
      <c r="S48" t="s">
        <v>120</v>
      </c>
      <c r="T48" t="s">
        <v>7</v>
      </c>
      <c r="U48" t="s">
        <v>8</v>
      </c>
    </row>
    <row r="49" spans="1:21" x14ac:dyDescent="0.25">
      <c r="A49" t="s">
        <v>78</v>
      </c>
      <c r="B49" t="s">
        <v>16</v>
      </c>
      <c r="C49" t="s">
        <v>2</v>
      </c>
      <c r="D49" s="2">
        <v>80</v>
      </c>
      <c r="E49" s="2">
        <v>-4813.2299999999996</v>
      </c>
      <c r="F49" s="2">
        <v>-1203.31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-6016.54</v>
      </c>
      <c r="O49" s="3">
        <v>44699</v>
      </c>
      <c r="P49" t="s">
        <v>121</v>
      </c>
      <c r="Q49" t="s">
        <v>122</v>
      </c>
      <c r="R49" t="s">
        <v>123</v>
      </c>
      <c r="S49" t="s">
        <v>79</v>
      </c>
      <c r="T49" t="s">
        <v>7</v>
      </c>
      <c r="U49" t="s">
        <v>8</v>
      </c>
    </row>
    <row r="50" spans="1:21" x14ac:dyDescent="0.25">
      <c r="A50" t="s">
        <v>21</v>
      </c>
      <c r="B50" t="s">
        <v>10</v>
      </c>
      <c r="C50" t="s">
        <v>2</v>
      </c>
      <c r="D50" s="2">
        <v>80</v>
      </c>
      <c r="E50" s="2">
        <v>-14514.47</v>
      </c>
      <c r="F50" s="2">
        <v>-3628.62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-18143.09</v>
      </c>
      <c r="O50" s="3">
        <v>44699</v>
      </c>
      <c r="P50" t="s">
        <v>121</v>
      </c>
      <c r="Q50" t="s">
        <v>124</v>
      </c>
      <c r="R50" t="s">
        <v>123</v>
      </c>
      <c r="S50" t="s">
        <v>22</v>
      </c>
      <c r="T50" t="s">
        <v>7</v>
      </c>
      <c r="U50" t="s">
        <v>8</v>
      </c>
    </row>
    <row r="51" spans="1:21" x14ac:dyDescent="0.25">
      <c r="A51" t="s">
        <v>21</v>
      </c>
      <c r="B51" t="s">
        <v>10</v>
      </c>
      <c r="C51" t="s">
        <v>2</v>
      </c>
      <c r="D51" s="2">
        <v>80</v>
      </c>
      <c r="E51" s="2">
        <v>8963.2000000000007</v>
      </c>
      <c r="F51" s="2">
        <v>2240.8000000000002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11204</v>
      </c>
      <c r="O51" s="3">
        <v>44487</v>
      </c>
      <c r="P51" t="s">
        <v>125</v>
      </c>
      <c r="Q51" t="s">
        <v>126</v>
      </c>
      <c r="R51" t="s">
        <v>127</v>
      </c>
      <c r="S51" t="s">
        <v>22</v>
      </c>
      <c r="T51" t="s">
        <v>7</v>
      </c>
      <c r="U51" t="s">
        <v>8</v>
      </c>
    </row>
    <row r="52" spans="1:21" x14ac:dyDescent="0.25">
      <c r="A52" t="s">
        <v>128</v>
      </c>
      <c r="B52" t="s">
        <v>33</v>
      </c>
      <c r="C52" t="s">
        <v>2</v>
      </c>
      <c r="D52" s="2">
        <v>80</v>
      </c>
      <c r="E52" s="2">
        <v>517671.04</v>
      </c>
      <c r="F52" s="2">
        <v>129417.76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647088.80000000005</v>
      </c>
      <c r="O52" s="3">
        <v>44718</v>
      </c>
      <c r="P52" t="s">
        <v>129</v>
      </c>
      <c r="Q52" t="s">
        <v>130</v>
      </c>
      <c r="R52" t="s">
        <v>131</v>
      </c>
      <c r="S52" t="s">
        <v>132</v>
      </c>
      <c r="T52" t="s">
        <v>7</v>
      </c>
      <c r="U52" t="s">
        <v>8</v>
      </c>
    </row>
    <row r="53" spans="1:21" x14ac:dyDescent="0.25">
      <c r="A53" t="s">
        <v>133</v>
      </c>
      <c r="B53" t="s">
        <v>33</v>
      </c>
      <c r="C53" t="s">
        <v>2</v>
      </c>
      <c r="D53" s="2">
        <v>80</v>
      </c>
      <c r="E53" s="2">
        <v>113630.36</v>
      </c>
      <c r="F53" s="2">
        <v>0</v>
      </c>
      <c r="G53" s="2">
        <v>0</v>
      </c>
      <c r="H53" s="2">
        <v>0</v>
      </c>
      <c r="I53" s="2">
        <v>113630.36</v>
      </c>
      <c r="J53" s="2">
        <v>0</v>
      </c>
      <c r="K53" s="2">
        <v>-113630.36</v>
      </c>
      <c r="L53" s="2">
        <v>0</v>
      </c>
      <c r="M53" s="2">
        <v>0</v>
      </c>
      <c r="N53" s="2">
        <v>0</v>
      </c>
      <c r="O53" s="3">
        <v>44551</v>
      </c>
      <c r="P53" t="s">
        <v>129</v>
      </c>
      <c r="Q53" t="s">
        <v>130</v>
      </c>
      <c r="R53" t="s">
        <v>131</v>
      </c>
      <c r="S53" t="s">
        <v>134</v>
      </c>
      <c r="T53" t="s">
        <v>7</v>
      </c>
      <c r="U53" t="s">
        <v>8</v>
      </c>
    </row>
    <row r="54" spans="1:21" x14ac:dyDescent="0.25">
      <c r="A54" t="s">
        <v>21</v>
      </c>
      <c r="B54" t="s">
        <v>10</v>
      </c>
      <c r="C54" t="s">
        <v>2</v>
      </c>
      <c r="D54" s="2">
        <v>80</v>
      </c>
      <c r="E54" s="2">
        <v>6162.41</v>
      </c>
      <c r="F54" s="2">
        <v>0</v>
      </c>
      <c r="G54" s="2">
        <v>0</v>
      </c>
      <c r="H54" s="2">
        <v>0</v>
      </c>
      <c r="I54" s="2">
        <v>6162.41</v>
      </c>
      <c r="J54" s="2">
        <v>0</v>
      </c>
      <c r="K54" s="2">
        <v>-6162.41</v>
      </c>
      <c r="L54" s="2">
        <v>0</v>
      </c>
      <c r="M54" s="2">
        <v>0</v>
      </c>
      <c r="N54" s="2">
        <v>0</v>
      </c>
      <c r="O54" s="3">
        <v>44551</v>
      </c>
      <c r="P54" t="s">
        <v>129</v>
      </c>
      <c r="Q54" t="s">
        <v>130</v>
      </c>
      <c r="R54" t="s">
        <v>131</v>
      </c>
      <c r="S54" t="s">
        <v>22</v>
      </c>
      <c r="T54" t="s">
        <v>7</v>
      </c>
      <c r="U54" t="s">
        <v>8</v>
      </c>
    </row>
    <row r="55" spans="1:21" x14ac:dyDescent="0.25">
      <c r="A55" t="s">
        <v>128</v>
      </c>
      <c r="B55" t="s">
        <v>33</v>
      </c>
      <c r="C55" t="s">
        <v>2</v>
      </c>
      <c r="D55" s="2">
        <v>80</v>
      </c>
      <c r="E55" s="2">
        <v>146626.4</v>
      </c>
      <c r="F55" s="2">
        <v>36656.6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183283</v>
      </c>
      <c r="O55" s="3">
        <v>44636</v>
      </c>
      <c r="P55" t="s">
        <v>135</v>
      </c>
      <c r="Q55" t="s">
        <v>136</v>
      </c>
      <c r="R55" t="s">
        <v>137</v>
      </c>
      <c r="S55" t="s">
        <v>132</v>
      </c>
      <c r="T55" t="s">
        <v>7</v>
      </c>
      <c r="U55" t="s">
        <v>8</v>
      </c>
    </row>
    <row r="56" spans="1:21" x14ac:dyDescent="0.25">
      <c r="A56" t="s">
        <v>128</v>
      </c>
      <c r="B56" t="s">
        <v>33</v>
      </c>
      <c r="C56" t="s">
        <v>2</v>
      </c>
      <c r="D56" s="2">
        <v>80</v>
      </c>
      <c r="E56" s="2">
        <v>176949.85</v>
      </c>
      <c r="F56" s="2">
        <v>44237.46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221187.31</v>
      </c>
      <c r="O56" s="3">
        <v>44694</v>
      </c>
      <c r="P56" t="s">
        <v>135</v>
      </c>
      <c r="Q56" t="s">
        <v>136</v>
      </c>
      <c r="R56" t="s">
        <v>137</v>
      </c>
      <c r="S56" t="s">
        <v>132</v>
      </c>
      <c r="T56" t="s">
        <v>7</v>
      </c>
      <c r="U56" t="s">
        <v>8</v>
      </c>
    </row>
    <row r="57" spans="1:21" x14ac:dyDescent="0.25">
      <c r="A57" t="s">
        <v>98</v>
      </c>
      <c r="B57" t="s">
        <v>99</v>
      </c>
      <c r="C57" t="s">
        <v>2</v>
      </c>
      <c r="D57" s="2">
        <v>80</v>
      </c>
      <c r="E57" s="2">
        <v>144178.34</v>
      </c>
      <c r="F57" s="2">
        <v>5831.19</v>
      </c>
      <c r="G57" s="2">
        <v>0</v>
      </c>
      <c r="H57" s="2">
        <v>0</v>
      </c>
      <c r="I57" s="2">
        <v>0</v>
      </c>
      <c r="J57" s="2">
        <v>30213.4</v>
      </c>
      <c r="K57" s="2">
        <v>0</v>
      </c>
      <c r="L57" s="2">
        <v>0</v>
      </c>
      <c r="M57" s="2">
        <v>0</v>
      </c>
      <c r="N57" s="2">
        <v>180222.93</v>
      </c>
      <c r="O57" s="3">
        <v>44798</v>
      </c>
      <c r="P57" t="s">
        <v>138</v>
      </c>
      <c r="Q57" t="s">
        <v>139</v>
      </c>
      <c r="R57" t="s">
        <v>140</v>
      </c>
      <c r="S57" t="s">
        <v>103</v>
      </c>
      <c r="T57" t="s">
        <v>7</v>
      </c>
      <c r="U57" t="s">
        <v>8</v>
      </c>
    </row>
    <row r="58" spans="1:21" x14ac:dyDescent="0.25">
      <c r="A58" t="s">
        <v>90</v>
      </c>
      <c r="B58" t="s">
        <v>27</v>
      </c>
      <c r="C58" t="s">
        <v>2</v>
      </c>
      <c r="D58" s="2">
        <v>100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28768</v>
      </c>
      <c r="L58" s="2">
        <v>0</v>
      </c>
      <c r="M58" s="2">
        <v>0</v>
      </c>
      <c r="N58" s="2">
        <v>28768</v>
      </c>
      <c r="O58" s="3">
        <v>44580</v>
      </c>
      <c r="P58" t="s">
        <v>141</v>
      </c>
      <c r="Q58" t="s">
        <v>142</v>
      </c>
      <c r="R58" t="s">
        <v>143</v>
      </c>
      <c r="S58" t="s">
        <v>94</v>
      </c>
      <c r="T58" t="s">
        <v>7</v>
      </c>
      <c r="U58" t="s">
        <v>8</v>
      </c>
    </row>
    <row r="59" spans="1:21" x14ac:dyDescent="0.25">
      <c r="A59" t="s">
        <v>98</v>
      </c>
      <c r="B59" t="s">
        <v>99</v>
      </c>
      <c r="C59" t="s">
        <v>2</v>
      </c>
      <c r="D59" s="2">
        <v>80</v>
      </c>
      <c r="E59" s="2">
        <v>81945.740000000005</v>
      </c>
      <c r="F59" s="2">
        <v>3314.23</v>
      </c>
      <c r="G59" s="2">
        <v>0</v>
      </c>
      <c r="H59" s="2">
        <v>0</v>
      </c>
      <c r="I59" s="2">
        <v>0</v>
      </c>
      <c r="J59" s="2">
        <v>17172.2</v>
      </c>
      <c r="K59" s="2">
        <v>0</v>
      </c>
      <c r="L59" s="2">
        <v>0</v>
      </c>
      <c r="M59" s="2">
        <v>0</v>
      </c>
      <c r="N59" s="2">
        <v>102432.17</v>
      </c>
      <c r="O59" s="3">
        <v>44798</v>
      </c>
      <c r="P59" t="s">
        <v>144</v>
      </c>
      <c r="Q59" t="s">
        <v>145</v>
      </c>
      <c r="R59" t="s">
        <v>146</v>
      </c>
      <c r="S59" t="s">
        <v>103</v>
      </c>
      <c r="T59" t="s">
        <v>7</v>
      </c>
      <c r="U59" t="s">
        <v>8</v>
      </c>
    </row>
    <row r="60" spans="1:21" x14ac:dyDescent="0.25">
      <c r="A60" t="s">
        <v>147</v>
      </c>
      <c r="B60" t="s">
        <v>148</v>
      </c>
      <c r="C60" t="s">
        <v>2</v>
      </c>
      <c r="D60" s="2">
        <v>80</v>
      </c>
      <c r="E60" s="2">
        <v>96674.99</v>
      </c>
      <c r="F60" s="2">
        <v>3909.95</v>
      </c>
      <c r="G60" s="2">
        <v>0</v>
      </c>
      <c r="H60" s="2">
        <v>0</v>
      </c>
      <c r="I60" s="2">
        <v>0</v>
      </c>
      <c r="J60" s="2">
        <v>20258.8</v>
      </c>
      <c r="K60" s="2">
        <v>0</v>
      </c>
      <c r="L60" s="2">
        <v>0</v>
      </c>
      <c r="M60" s="2">
        <v>0</v>
      </c>
      <c r="N60" s="2">
        <v>120843.74</v>
      </c>
      <c r="O60" s="3">
        <v>44784</v>
      </c>
      <c r="P60" t="s">
        <v>149</v>
      </c>
      <c r="Q60" t="s">
        <v>150</v>
      </c>
      <c r="R60" t="s">
        <v>151</v>
      </c>
      <c r="S60" t="s">
        <v>152</v>
      </c>
      <c r="T60" t="s">
        <v>7</v>
      </c>
      <c r="U60" t="s">
        <v>8</v>
      </c>
    </row>
    <row r="61" spans="1:21" x14ac:dyDescent="0.25">
      <c r="A61" t="s">
        <v>153</v>
      </c>
      <c r="B61" t="s">
        <v>27</v>
      </c>
      <c r="C61" t="s">
        <v>2</v>
      </c>
      <c r="D61" s="2">
        <v>100</v>
      </c>
      <c r="E61" s="2">
        <v>0</v>
      </c>
      <c r="F61" s="2">
        <v>0</v>
      </c>
      <c r="G61" s="2">
        <v>0</v>
      </c>
      <c r="H61" s="2">
        <v>0</v>
      </c>
      <c r="I61" s="2">
        <v>344000</v>
      </c>
      <c r="J61" s="2">
        <v>0</v>
      </c>
      <c r="K61" s="2">
        <v>-344000</v>
      </c>
      <c r="L61" s="2">
        <v>0</v>
      </c>
      <c r="M61" s="2">
        <v>0</v>
      </c>
      <c r="N61" s="2">
        <v>-344000</v>
      </c>
      <c r="O61" s="3">
        <v>44644</v>
      </c>
      <c r="P61" t="s">
        <v>154</v>
      </c>
      <c r="Q61" t="s">
        <v>155</v>
      </c>
      <c r="R61" t="s">
        <v>156</v>
      </c>
      <c r="S61" t="s">
        <v>157</v>
      </c>
      <c r="T61" t="s">
        <v>7</v>
      </c>
      <c r="U61" t="s">
        <v>8</v>
      </c>
    </row>
    <row r="62" spans="1:21" x14ac:dyDescent="0.25">
      <c r="A62" t="s">
        <v>116</v>
      </c>
      <c r="B62" t="s">
        <v>27</v>
      </c>
      <c r="C62" t="s">
        <v>2</v>
      </c>
      <c r="D62" s="2">
        <v>100</v>
      </c>
      <c r="E62" s="2">
        <v>344000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344000</v>
      </c>
      <c r="O62" s="3">
        <v>44644</v>
      </c>
      <c r="P62" t="s">
        <v>154</v>
      </c>
      <c r="Q62" t="s">
        <v>155</v>
      </c>
      <c r="R62" t="s">
        <v>156</v>
      </c>
      <c r="S62" t="s">
        <v>120</v>
      </c>
      <c r="T62" t="s">
        <v>7</v>
      </c>
      <c r="U62" t="s">
        <v>8</v>
      </c>
    </row>
    <row r="63" spans="1:21" x14ac:dyDescent="0.25">
      <c r="A63" t="s">
        <v>60</v>
      </c>
      <c r="B63" t="s">
        <v>27</v>
      </c>
      <c r="C63" t="s">
        <v>2</v>
      </c>
      <c r="D63" s="2">
        <v>100</v>
      </c>
      <c r="E63" s="2">
        <v>4389.43</v>
      </c>
      <c r="F63" s="2">
        <v>0</v>
      </c>
      <c r="G63" s="2">
        <v>0</v>
      </c>
      <c r="H63" s="2">
        <v>0</v>
      </c>
      <c r="I63" s="2">
        <v>4389.43</v>
      </c>
      <c r="J63" s="2">
        <v>0</v>
      </c>
      <c r="K63" s="2">
        <v>-4389.43</v>
      </c>
      <c r="L63" s="2">
        <v>0</v>
      </c>
      <c r="M63" s="2">
        <v>0</v>
      </c>
      <c r="N63" s="2">
        <v>0</v>
      </c>
      <c r="O63" s="3">
        <v>44551</v>
      </c>
      <c r="P63" t="s">
        <v>158</v>
      </c>
      <c r="Q63" t="s">
        <v>159</v>
      </c>
      <c r="R63" t="s">
        <v>160</v>
      </c>
      <c r="S63" t="s">
        <v>64</v>
      </c>
      <c r="T63" t="s">
        <v>7</v>
      </c>
      <c r="U63" t="s">
        <v>8</v>
      </c>
    </row>
    <row r="64" spans="1:21" x14ac:dyDescent="0.25">
      <c r="A64" t="s">
        <v>19</v>
      </c>
      <c r="B64" t="s">
        <v>10</v>
      </c>
      <c r="C64" t="s">
        <v>2</v>
      </c>
      <c r="D64" s="2">
        <v>80</v>
      </c>
      <c r="E64" s="2">
        <v>0</v>
      </c>
      <c r="F64" s="2">
        <v>30085.27</v>
      </c>
      <c r="G64" s="2">
        <v>0</v>
      </c>
      <c r="H64" s="2">
        <v>0</v>
      </c>
      <c r="I64" s="2">
        <v>0</v>
      </c>
      <c r="J64" s="2">
        <v>0</v>
      </c>
      <c r="K64" s="2">
        <v>120341.08</v>
      </c>
      <c r="L64" s="2">
        <v>0</v>
      </c>
      <c r="M64" s="2">
        <v>0</v>
      </c>
      <c r="N64" s="2">
        <v>150426.35</v>
      </c>
      <c r="O64" s="3">
        <v>44798</v>
      </c>
      <c r="P64" t="s">
        <v>161</v>
      </c>
      <c r="Q64" t="s">
        <v>162</v>
      </c>
      <c r="R64" t="s">
        <v>163</v>
      </c>
      <c r="S64" t="s">
        <v>20</v>
      </c>
      <c r="T64" t="s">
        <v>7</v>
      </c>
      <c r="U64" t="s">
        <v>8</v>
      </c>
    </row>
    <row r="65" spans="1:21" x14ac:dyDescent="0.25">
      <c r="A65" t="s">
        <v>19</v>
      </c>
      <c r="B65" t="s">
        <v>10</v>
      </c>
      <c r="C65" t="s">
        <v>2</v>
      </c>
      <c r="D65" s="2">
        <v>80</v>
      </c>
      <c r="E65" s="2">
        <v>198264.21</v>
      </c>
      <c r="F65" s="2">
        <v>49566.05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247830.26</v>
      </c>
      <c r="O65" s="3">
        <v>44683</v>
      </c>
      <c r="P65" t="s">
        <v>161</v>
      </c>
      <c r="Q65" t="s">
        <v>162</v>
      </c>
      <c r="R65" t="s">
        <v>163</v>
      </c>
      <c r="S65" t="s">
        <v>20</v>
      </c>
      <c r="T65" t="s">
        <v>7</v>
      </c>
      <c r="U65" t="s">
        <v>8</v>
      </c>
    </row>
    <row r="66" spans="1:21" x14ac:dyDescent="0.25">
      <c r="A66" t="s">
        <v>19</v>
      </c>
      <c r="B66" t="s">
        <v>10</v>
      </c>
      <c r="C66" t="s">
        <v>2</v>
      </c>
      <c r="D66" s="2">
        <v>80</v>
      </c>
      <c r="E66" s="2">
        <v>63062.81</v>
      </c>
      <c r="F66" s="2">
        <v>15765.7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78828.509999999995</v>
      </c>
      <c r="O66" s="3">
        <v>44740</v>
      </c>
      <c r="P66" t="s">
        <v>161</v>
      </c>
      <c r="Q66" t="s">
        <v>162</v>
      </c>
      <c r="R66" t="s">
        <v>163</v>
      </c>
      <c r="S66" t="s">
        <v>20</v>
      </c>
      <c r="T66" t="s">
        <v>7</v>
      </c>
      <c r="U66" t="s">
        <v>8</v>
      </c>
    </row>
    <row r="67" spans="1:21" x14ac:dyDescent="0.25">
      <c r="A67" t="s">
        <v>164</v>
      </c>
      <c r="B67" t="s">
        <v>84</v>
      </c>
      <c r="C67" t="s">
        <v>2</v>
      </c>
      <c r="D67" s="2">
        <v>80</v>
      </c>
      <c r="E67" s="2">
        <v>1144.2</v>
      </c>
      <c r="F67" s="2">
        <v>17138.75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18282.95</v>
      </c>
      <c r="O67" s="3">
        <v>44637</v>
      </c>
      <c r="P67" t="s">
        <v>165</v>
      </c>
      <c r="Q67" t="s">
        <v>166</v>
      </c>
      <c r="R67" t="s">
        <v>167</v>
      </c>
      <c r="S67" t="s">
        <v>168</v>
      </c>
      <c r="T67" t="s">
        <v>7</v>
      </c>
      <c r="U67" t="s">
        <v>8</v>
      </c>
    </row>
    <row r="68" spans="1:21" x14ac:dyDescent="0.25">
      <c r="A68" t="s">
        <v>164</v>
      </c>
      <c r="B68" t="s">
        <v>84</v>
      </c>
      <c r="C68" t="s">
        <v>2</v>
      </c>
      <c r="D68" s="2">
        <v>80</v>
      </c>
      <c r="E68" s="2">
        <v>75838.2</v>
      </c>
      <c r="F68" s="2">
        <v>0</v>
      </c>
      <c r="G68" s="2">
        <v>0</v>
      </c>
      <c r="H68" s="2">
        <v>0</v>
      </c>
      <c r="I68" s="2">
        <v>75838.2</v>
      </c>
      <c r="J68" s="2">
        <v>0</v>
      </c>
      <c r="K68" s="2">
        <v>-75838.2</v>
      </c>
      <c r="L68" s="2">
        <v>0</v>
      </c>
      <c r="M68" s="2">
        <v>0</v>
      </c>
      <c r="N68" s="2">
        <v>0</v>
      </c>
      <c r="O68" s="3">
        <v>44615</v>
      </c>
      <c r="P68" t="s">
        <v>165</v>
      </c>
      <c r="Q68" t="s">
        <v>166</v>
      </c>
      <c r="R68" t="s">
        <v>167</v>
      </c>
      <c r="S68" t="s">
        <v>168</v>
      </c>
      <c r="T68" t="s">
        <v>7</v>
      </c>
      <c r="U68" t="s">
        <v>8</v>
      </c>
    </row>
    <row r="69" spans="1:21" x14ac:dyDescent="0.25">
      <c r="A69" t="s">
        <v>164</v>
      </c>
      <c r="B69" t="s">
        <v>84</v>
      </c>
      <c r="C69" t="s">
        <v>2</v>
      </c>
      <c r="D69" s="2">
        <v>80</v>
      </c>
      <c r="E69" s="2">
        <v>46422.05</v>
      </c>
      <c r="F69" s="2">
        <v>11605.51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58027.56</v>
      </c>
      <c r="O69" s="3">
        <v>44532</v>
      </c>
      <c r="P69" t="s">
        <v>165</v>
      </c>
      <c r="Q69" t="s">
        <v>166</v>
      </c>
      <c r="R69" t="s">
        <v>167</v>
      </c>
      <c r="S69" t="s">
        <v>168</v>
      </c>
      <c r="T69" t="s">
        <v>7</v>
      </c>
      <c r="U69" t="s">
        <v>8</v>
      </c>
    </row>
    <row r="70" spans="1:21" x14ac:dyDescent="0.25">
      <c r="A70" t="s">
        <v>164</v>
      </c>
      <c r="B70" t="s">
        <v>84</v>
      </c>
      <c r="C70" t="s">
        <v>2</v>
      </c>
      <c r="D70" s="2">
        <v>80</v>
      </c>
      <c r="E70" s="2">
        <v>-90303.67</v>
      </c>
      <c r="F70" s="2">
        <v>-22575.919999999998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-112879.59</v>
      </c>
      <c r="O70" s="3">
        <v>44483</v>
      </c>
      <c r="P70" t="s">
        <v>169</v>
      </c>
      <c r="Q70" t="s">
        <v>170</v>
      </c>
      <c r="R70" t="s">
        <v>171</v>
      </c>
      <c r="S70" t="s">
        <v>168</v>
      </c>
      <c r="T70" t="s">
        <v>7</v>
      </c>
      <c r="U70" t="s">
        <v>8</v>
      </c>
    </row>
    <row r="71" spans="1:21" x14ac:dyDescent="0.25">
      <c r="A71" t="s">
        <v>172</v>
      </c>
      <c r="B71" t="s">
        <v>173</v>
      </c>
      <c r="C71" t="s">
        <v>2</v>
      </c>
      <c r="D71" s="2">
        <v>80</v>
      </c>
      <c r="E71" s="2">
        <v>5929.35</v>
      </c>
      <c r="F71" s="2">
        <v>70.59</v>
      </c>
      <c r="G71" s="2">
        <v>0</v>
      </c>
      <c r="H71" s="2">
        <v>0</v>
      </c>
      <c r="I71" s="2">
        <v>0</v>
      </c>
      <c r="J71" s="2">
        <v>1411.75</v>
      </c>
      <c r="K71" s="2">
        <v>0</v>
      </c>
      <c r="L71" s="2">
        <v>0</v>
      </c>
      <c r="M71" s="2">
        <v>0</v>
      </c>
      <c r="N71" s="2">
        <v>7411.69</v>
      </c>
      <c r="O71" s="3">
        <v>44620</v>
      </c>
      <c r="P71" t="s">
        <v>174</v>
      </c>
      <c r="Q71" t="s">
        <v>175</v>
      </c>
      <c r="R71" t="s">
        <v>176</v>
      </c>
      <c r="S71" t="s">
        <v>177</v>
      </c>
      <c r="T71" t="s">
        <v>178</v>
      </c>
      <c r="U71" t="s">
        <v>179</v>
      </c>
    </row>
    <row r="72" spans="1:21" x14ac:dyDescent="0.25">
      <c r="A72" t="s">
        <v>180</v>
      </c>
      <c r="B72" t="s">
        <v>181</v>
      </c>
      <c r="C72" t="s">
        <v>2</v>
      </c>
      <c r="D72" s="2">
        <v>80</v>
      </c>
      <c r="E72" s="2">
        <v>800</v>
      </c>
      <c r="F72" s="2">
        <v>200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1000</v>
      </c>
      <c r="O72" s="3">
        <v>44678</v>
      </c>
      <c r="P72" t="s">
        <v>182</v>
      </c>
      <c r="Q72" t="s">
        <v>183</v>
      </c>
      <c r="R72" t="s">
        <v>184</v>
      </c>
      <c r="S72" t="s">
        <v>185</v>
      </c>
      <c r="T72" t="s">
        <v>186</v>
      </c>
      <c r="U72" t="s">
        <v>187</v>
      </c>
    </row>
    <row r="73" spans="1:21" x14ac:dyDescent="0.25">
      <c r="A73" t="s">
        <v>128</v>
      </c>
      <c r="B73" t="s">
        <v>33</v>
      </c>
      <c r="C73" t="s">
        <v>2</v>
      </c>
      <c r="D73" s="2">
        <v>80</v>
      </c>
      <c r="E73" s="2">
        <v>119375.63</v>
      </c>
      <c r="F73" s="2">
        <v>29843.91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149219.54</v>
      </c>
      <c r="O73" s="3">
        <v>44705</v>
      </c>
      <c r="P73" t="s">
        <v>182</v>
      </c>
      <c r="Q73" t="s">
        <v>183</v>
      </c>
      <c r="R73" t="s">
        <v>184</v>
      </c>
      <c r="S73" t="s">
        <v>132</v>
      </c>
      <c r="T73" t="s">
        <v>7</v>
      </c>
      <c r="U73" t="s">
        <v>8</v>
      </c>
    </row>
    <row r="74" spans="1:21" x14ac:dyDescent="0.25">
      <c r="A74" t="s">
        <v>32</v>
      </c>
      <c r="B74" t="s">
        <v>33</v>
      </c>
      <c r="C74" t="s">
        <v>2</v>
      </c>
      <c r="D74" s="2">
        <v>80</v>
      </c>
      <c r="E74" s="2">
        <v>1245208.8500000001</v>
      </c>
      <c r="F74" s="2">
        <v>311302.21000000002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1556511.06</v>
      </c>
      <c r="O74" s="3">
        <v>44564</v>
      </c>
      <c r="P74" t="s">
        <v>188</v>
      </c>
      <c r="Q74" t="s">
        <v>189</v>
      </c>
      <c r="R74" t="s">
        <v>190</v>
      </c>
      <c r="S74" t="s">
        <v>37</v>
      </c>
      <c r="T74" t="s">
        <v>7</v>
      </c>
      <c r="U74" t="s">
        <v>8</v>
      </c>
    </row>
    <row r="75" spans="1:21" x14ac:dyDescent="0.25">
      <c r="A75" t="s">
        <v>128</v>
      </c>
      <c r="B75" t="s">
        <v>33</v>
      </c>
      <c r="C75" t="s">
        <v>2</v>
      </c>
      <c r="D75" s="2">
        <v>80</v>
      </c>
      <c r="E75" s="2">
        <v>311771.48</v>
      </c>
      <c r="F75" s="2">
        <v>77942.87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389714.35</v>
      </c>
      <c r="O75" s="3">
        <v>44622</v>
      </c>
      <c r="P75" t="s">
        <v>188</v>
      </c>
      <c r="Q75" t="s">
        <v>189</v>
      </c>
      <c r="R75" t="s">
        <v>190</v>
      </c>
      <c r="S75" t="s">
        <v>132</v>
      </c>
      <c r="T75" t="s">
        <v>7</v>
      </c>
      <c r="U75" t="s">
        <v>8</v>
      </c>
    </row>
    <row r="76" spans="1:21" x14ac:dyDescent="0.25">
      <c r="A76" t="s">
        <v>32</v>
      </c>
      <c r="B76" t="s">
        <v>33</v>
      </c>
      <c r="C76" t="s">
        <v>2</v>
      </c>
      <c r="D76" s="2">
        <v>80</v>
      </c>
      <c r="E76" s="2">
        <v>5436531.7599999998</v>
      </c>
      <c r="F76" s="2">
        <v>1359132.94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6795664.7000000002</v>
      </c>
      <c r="O76" s="3">
        <v>44494</v>
      </c>
      <c r="P76" t="s">
        <v>191</v>
      </c>
      <c r="Q76" t="s">
        <v>192</v>
      </c>
      <c r="R76" t="s">
        <v>193</v>
      </c>
      <c r="S76" t="s">
        <v>37</v>
      </c>
      <c r="T76" t="s">
        <v>7</v>
      </c>
      <c r="U76" t="s">
        <v>8</v>
      </c>
    </row>
    <row r="77" spans="1:21" x14ac:dyDescent="0.25">
      <c r="A77" t="s">
        <v>194</v>
      </c>
      <c r="B77" t="s">
        <v>195</v>
      </c>
      <c r="C77" t="s">
        <v>2</v>
      </c>
      <c r="D77" s="2">
        <v>100</v>
      </c>
      <c r="E77" s="2">
        <v>2257959.3199999998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2257959.3199999998</v>
      </c>
      <c r="O77" s="3">
        <v>44564</v>
      </c>
      <c r="P77" t="s">
        <v>196</v>
      </c>
      <c r="Q77" t="s">
        <v>197</v>
      </c>
      <c r="R77" t="s">
        <v>198</v>
      </c>
      <c r="S77" t="s">
        <v>199</v>
      </c>
      <c r="T77" t="s">
        <v>7</v>
      </c>
      <c r="U77" t="s">
        <v>8</v>
      </c>
    </row>
    <row r="78" spans="1:21" x14ac:dyDescent="0.25">
      <c r="A78" t="s">
        <v>194</v>
      </c>
      <c r="B78" t="s">
        <v>195</v>
      </c>
      <c r="C78" t="s">
        <v>2</v>
      </c>
      <c r="D78" s="2">
        <v>100</v>
      </c>
      <c r="E78" s="2">
        <v>484967.7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484967.7</v>
      </c>
      <c r="O78" s="3">
        <v>44615</v>
      </c>
      <c r="P78" t="s">
        <v>196</v>
      </c>
      <c r="Q78" t="s">
        <v>197</v>
      </c>
      <c r="R78" t="s">
        <v>198</v>
      </c>
      <c r="S78" t="s">
        <v>199</v>
      </c>
      <c r="T78" t="s">
        <v>7</v>
      </c>
      <c r="U78" t="s">
        <v>8</v>
      </c>
    </row>
    <row r="79" spans="1:21" x14ac:dyDescent="0.25">
      <c r="A79" t="s">
        <v>9</v>
      </c>
      <c r="B79" t="s">
        <v>10</v>
      </c>
      <c r="C79" t="s">
        <v>2</v>
      </c>
      <c r="D79" s="2">
        <v>80</v>
      </c>
      <c r="E79" s="2">
        <v>0</v>
      </c>
      <c r="F79" s="2">
        <v>61656.76</v>
      </c>
      <c r="G79" s="2">
        <v>0</v>
      </c>
      <c r="H79" s="2">
        <v>0</v>
      </c>
      <c r="I79" s="2">
        <v>0</v>
      </c>
      <c r="J79" s="2">
        <v>0</v>
      </c>
      <c r="K79" s="2">
        <v>246627.04</v>
      </c>
      <c r="L79" s="2">
        <v>0</v>
      </c>
      <c r="M79" s="2">
        <v>0</v>
      </c>
      <c r="N79" s="2">
        <v>308283.8</v>
      </c>
      <c r="O79" s="3">
        <v>44564</v>
      </c>
      <c r="P79" t="s">
        <v>196</v>
      </c>
      <c r="Q79" t="s">
        <v>197</v>
      </c>
      <c r="R79" t="s">
        <v>198</v>
      </c>
      <c r="S79" t="s">
        <v>14</v>
      </c>
      <c r="T79" t="s">
        <v>7</v>
      </c>
      <c r="U79" t="s">
        <v>8</v>
      </c>
    </row>
    <row r="80" spans="1:21" x14ac:dyDescent="0.25">
      <c r="A80" t="s">
        <v>9</v>
      </c>
      <c r="B80" t="s">
        <v>10</v>
      </c>
      <c r="C80" t="s">
        <v>2</v>
      </c>
      <c r="D80" s="2">
        <v>80</v>
      </c>
      <c r="E80" s="2">
        <v>0</v>
      </c>
      <c r="F80" s="2">
        <v>-61656.76</v>
      </c>
      <c r="G80" s="2">
        <v>0</v>
      </c>
      <c r="H80" s="2">
        <v>0</v>
      </c>
      <c r="I80" s="2">
        <v>246627.04</v>
      </c>
      <c r="J80" s="2">
        <v>0</v>
      </c>
      <c r="K80" s="2">
        <v>-246627.04</v>
      </c>
      <c r="L80" s="2">
        <v>0</v>
      </c>
      <c r="M80" s="2">
        <v>0</v>
      </c>
      <c r="N80" s="2">
        <v>-308283.8</v>
      </c>
      <c r="O80" s="3">
        <v>44615</v>
      </c>
      <c r="P80" t="s">
        <v>196</v>
      </c>
      <c r="Q80" t="s">
        <v>197</v>
      </c>
      <c r="R80" t="s">
        <v>198</v>
      </c>
      <c r="S80" t="s">
        <v>14</v>
      </c>
      <c r="T80" t="s">
        <v>7</v>
      </c>
      <c r="U80" t="s">
        <v>8</v>
      </c>
    </row>
    <row r="81" spans="1:21" x14ac:dyDescent="0.25">
      <c r="A81" t="s">
        <v>19</v>
      </c>
      <c r="B81" t="s">
        <v>10</v>
      </c>
      <c r="C81" t="s">
        <v>2</v>
      </c>
      <c r="D81" s="2">
        <v>80</v>
      </c>
      <c r="E81" s="2">
        <v>299598.34000000003</v>
      </c>
      <c r="F81" s="2">
        <v>74899.58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374497.92</v>
      </c>
      <c r="O81" s="3">
        <v>44615</v>
      </c>
      <c r="P81" t="s">
        <v>196</v>
      </c>
      <c r="Q81" t="s">
        <v>197</v>
      </c>
      <c r="R81" t="s">
        <v>198</v>
      </c>
      <c r="S81" t="s">
        <v>20</v>
      </c>
      <c r="T81" t="s">
        <v>7</v>
      </c>
      <c r="U81" t="s">
        <v>8</v>
      </c>
    </row>
    <row r="82" spans="1:21" x14ac:dyDescent="0.25">
      <c r="A82" t="s">
        <v>19</v>
      </c>
      <c r="B82" t="s">
        <v>10</v>
      </c>
      <c r="C82" t="s">
        <v>2</v>
      </c>
      <c r="D82" s="2">
        <v>80</v>
      </c>
      <c r="E82" s="2">
        <v>277940.64</v>
      </c>
      <c r="F82" s="2">
        <v>69485.16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347425.8</v>
      </c>
      <c r="O82" s="3">
        <v>44662</v>
      </c>
      <c r="P82" t="s">
        <v>200</v>
      </c>
      <c r="Q82" t="s">
        <v>201</v>
      </c>
      <c r="R82" t="s">
        <v>202</v>
      </c>
      <c r="S82" t="s">
        <v>20</v>
      </c>
      <c r="T82" t="s">
        <v>7</v>
      </c>
      <c r="U82" t="s">
        <v>8</v>
      </c>
    </row>
    <row r="83" spans="1:21" x14ac:dyDescent="0.25">
      <c r="A83" t="s">
        <v>19</v>
      </c>
      <c r="B83" t="s">
        <v>10</v>
      </c>
      <c r="C83" t="s">
        <v>2</v>
      </c>
      <c r="D83" s="2">
        <v>80</v>
      </c>
      <c r="E83" s="2">
        <v>-73907.41</v>
      </c>
      <c r="F83" s="2">
        <v>-18476.849999999999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-92384.26</v>
      </c>
      <c r="O83" s="3">
        <v>44721</v>
      </c>
      <c r="P83" t="s">
        <v>200</v>
      </c>
      <c r="Q83" t="s">
        <v>201</v>
      </c>
      <c r="R83" t="s">
        <v>202</v>
      </c>
      <c r="S83" t="s">
        <v>20</v>
      </c>
      <c r="T83" t="s">
        <v>7</v>
      </c>
      <c r="U83" t="s">
        <v>8</v>
      </c>
    </row>
    <row r="84" spans="1:21" x14ac:dyDescent="0.25">
      <c r="A84" t="s">
        <v>194</v>
      </c>
      <c r="B84" t="s">
        <v>195</v>
      </c>
      <c r="C84" t="s">
        <v>2</v>
      </c>
      <c r="D84" s="2">
        <v>100</v>
      </c>
      <c r="E84" s="2">
        <v>159383.79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159383.79</v>
      </c>
      <c r="O84" s="3">
        <v>44721</v>
      </c>
      <c r="P84" t="s">
        <v>200</v>
      </c>
      <c r="Q84" t="s">
        <v>201</v>
      </c>
      <c r="R84" t="s">
        <v>202</v>
      </c>
      <c r="S84" t="s">
        <v>199</v>
      </c>
      <c r="T84" t="s">
        <v>7</v>
      </c>
      <c r="U84" t="s">
        <v>8</v>
      </c>
    </row>
    <row r="85" spans="1:21" x14ac:dyDescent="0.25">
      <c r="A85" t="s">
        <v>194</v>
      </c>
      <c r="B85" t="s">
        <v>195</v>
      </c>
      <c r="C85" t="s">
        <v>2</v>
      </c>
      <c r="D85" s="2">
        <v>100</v>
      </c>
      <c r="E85" s="2">
        <v>1708611.42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1708611.42</v>
      </c>
      <c r="O85" s="3">
        <v>44662</v>
      </c>
      <c r="P85" t="s">
        <v>200</v>
      </c>
      <c r="Q85" t="s">
        <v>201</v>
      </c>
      <c r="R85" t="s">
        <v>202</v>
      </c>
      <c r="S85" t="s">
        <v>199</v>
      </c>
      <c r="T85" t="s">
        <v>7</v>
      </c>
      <c r="U85" t="s">
        <v>8</v>
      </c>
    </row>
    <row r="86" spans="1:21" x14ac:dyDescent="0.25">
      <c r="A86" t="s">
        <v>203</v>
      </c>
      <c r="B86" t="s">
        <v>1</v>
      </c>
      <c r="C86" t="s">
        <v>2</v>
      </c>
      <c r="D86" s="2">
        <v>80</v>
      </c>
      <c r="E86" s="2">
        <v>10011.98</v>
      </c>
      <c r="F86" s="2">
        <v>2503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12514.98</v>
      </c>
      <c r="O86" s="3">
        <v>44754</v>
      </c>
      <c r="P86" t="s">
        <v>204</v>
      </c>
      <c r="Q86" t="s">
        <v>205</v>
      </c>
      <c r="R86" t="s">
        <v>206</v>
      </c>
      <c r="S86" t="s">
        <v>207</v>
      </c>
      <c r="T86" t="s">
        <v>7</v>
      </c>
      <c r="U86" t="s">
        <v>8</v>
      </c>
    </row>
    <row r="87" spans="1:21" x14ac:dyDescent="0.25">
      <c r="A87" t="s">
        <v>203</v>
      </c>
      <c r="B87" t="s">
        <v>1</v>
      </c>
      <c r="C87" t="s">
        <v>2</v>
      </c>
      <c r="D87" s="2">
        <v>80</v>
      </c>
      <c r="E87" s="2">
        <v>50215.76</v>
      </c>
      <c r="F87" s="2">
        <v>12553.94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62769.7</v>
      </c>
      <c r="O87" s="3">
        <v>44774</v>
      </c>
      <c r="P87" t="s">
        <v>204</v>
      </c>
      <c r="Q87" t="s">
        <v>205</v>
      </c>
      <c r="R87" t="s">
        <v>206</v>
      </c>
      <c r="S87" t="s">
        <v>207</v>
      </c>
      <c r="T87" t="s">
        <v>7</v>
      </c>
      <c r="U87" t="s">
        <v>8</v>
      </c>
    </row>
    <row r="88" spans="1:21" x14ac:dyDescent="0.25">
      <c r="A88" t="s">
        <v>21</v>
      </c>
      <c r="B88" t="s">
        <v>10</v>
      </c>
      <c r="C88" t="s">
        <v>2</v>
      </c>
      <c r="D88" s="2">
        <v>80</v>
      </c>
      <c r="E88" s="2">
        <v>8000</v>
      </c>
      <c r="F88" s="2">
        <v>2000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10000</v>
      </c>
      <c r="O88" s="3">
        <v>44543</v>
      </c>
      <c r="P88" t="s">
        <v>208</v>
      </c>
      <c r="Q88" t="s">
        <v>209</v>
      </c>
      <c r="R88" t="s">
        <v>210</v>
      </c>
      <c r="S88" t="s">
        <v>22</v>
      </c>
      <c r="T88" t="s">
        <v>7</v>
      </c>
      <c r="U88" t="s">
        <v>8</v>
      </c>
    </row>
    <row r="89" spans="1:21" x14ac:dyDescent="0.25">
      <c r="A89" t="s">
        <v>19</v>
      </c>
      <c r="B89" t="s">
        <v>10</v>
      </c>
      <c r="C89" t="s">
        <v>2</v>
      </c>
      <c r="D89" s="2">
        <v>80</v>
      </c>
      <c r="E89" s="2">
        <v>310599.01</v>
      </c>
      <c r="F89" s="2">
        <v>77649.75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388248.76</v>
      </c>
      <c r="O89" s="3">
        <v>44599</v>
      </c>
      <c r="P89" t="s">
        <v>208</v>
      </c>
      <c r="Q89" t="s">
        <v>211</v>
      </c>
      <c r="R89" t="s">
        <v>210</v>
      </c>
      <c r="S89" t="s">
        <v>20</v>
      </c>
      <c r="T89" t="s">
        <v>7</v>
      </c>
      <c r="U89" t="s">
        <v>8</v>
      </c>
    </row>
    <row r="90" spans="1:21" x14ac:dyDescent="0.25">
      <c r="A90" t="s">
        <v>212</v>
      </c>
      <c r="B90" t="s">
        <v>10</v>
      </c>
      <c r="C90" t="s">
        <v>2</v>
      </c>
      <c r="D90" s="2">
        <v>100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11648.81</v>
      </c>
      <c r="L90" s="2">
        <v>0</v>
      </c>
      <c r="M90" s="2">
        <v>0</v>
      </c>
      <c r="N90" s="2">
        <v>11648.81</v>
      </c>
      <c r="O90" s="3">
        <v>44508</v>
      </c>
      <c r="P90" t="s">
        <v>213</v>
      </c>
      <c r="Q90" t="s">
        <v>214</v>
      </c>
      <c r="R90" t="s">
        <v>215</v>
      </c>
      <c r="S90" t="s">
        <v>216</v>
      </c>
      <c r="T90" t="s">
        <v>7</v>
      </c>
      <c r="U90" t="s">
        <v>8</v>
      </c>
    </row>
    <row r="91" spans="1:21" x14ac:dyDescent="0.25">
      <c r="A91" t="s">
        <v>212</v>
      </c>
      <c r="B91" t="s">
        <v>10</v>
      </c>
      <c r="C91" t="s">
        <v>2</v>
      </c>
      <c r="D91" s="2">
        <v>100</v>
      </c>
      <c r="E91" s="2">
        <v>0</v>
      </c>
      <c r="F91" s="2">
        <v>0</v>
      </c>
      <c r="G91" s="2">
        <v>0</v>
      </c>
      <c r="H91" s="2">
        <v>0</v>
      </c>
      <c r="I91" s="2">
        <v>11648.81</v>
      </c>
      <c r="J91" s="2">
        <v>0</v>
      </c>
      <c r="K91" s="2">
        <v>-11648.81</v>
      </c>
      <c r="L91" s="2">
        <v>0</v>
      </c>
      <c r="M91" s="2">
        <v>0</v>
      </c>
      <c r="N91" s="2">
        <v>-11648.81</v>
      </c>
      <c r="O91" s="3">
        <v>44608</v>
      </c>
      <c r="P91" t="s">
        <v>213</v>
      </c>
      <c r="Q91" t="s">
        <v>214</v>
      </c>
      <c r="R91" t="s">
        <v>215</v>
      </c>
      <c r="S91" t="s">
        <v>216</v>
      </c>
      <c r="T91" t="s">
        <v>7</v>
      </c>
      <c r="U91" t="s">
        <v>8</v>
      </c>
    </row>
    <row r="92" spans="1:21" x14ac:dyDescent="0.25">
      <c r="A92" t="s">
        <v>217</v>
      </c>
      <c r="B92" t="s">
        <v>218</v>
      </c>
      <c r="C92" t="s">
        <v>2</v>
      </c>
      <c r="D92" s="2">
        <v>100</v>
      </c>
      <c r="E92" s="2">
        <v>11648.81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11648.81</v>
      </c>
      <c r="O92" s="3">
        <v>44608</v>
      </c>
      <c r="P92" t="s">
        <v>213</v>
      </c>
      <c r="Q92" t="s">
        <v>214</v>
      </c>
      <c r="R92" t="s">
        <v>215</v>
      </c>
      <c r="S92" t="s">
        <v>219</v>
      </c>
      <c r="T92" t="s">
        <v>7</v>
      </c>
      <c r="U92" t="s">
        <v>8</v>
      </c>
    </row>
    <row r="93" spans="1:21" x14ac:dyDescent="0.25">
      <c r="A93" t="s">
        <v>19</v>
      </c>
      <c r="B93" t="s">
        <v>10</v>
      </c>
      <c r="C93" t="s">
        <v>2</v>
      </c>
      <c r="D93" s="2">
        <v>80</v>
      </c>
      <c r="E93" s="2">
        <v>916712.06</v>
      </c>
      <c r="F93" s="2">
        <v>229178.02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1145890.08</v>
      </c>
      <c r="O93" s="3">
        <v>44606</v>
      </c>
      <c r="P93" t="s">
        <v>220</v>
      </c>
      <c r="Q93" t="s">
        <v>221</v>
      </c>
      <c r="R93" t="s">
        <v>222</v>
      </c>
      <c r="S93" t="s">
        <v>20</v>
      </c>
      <c r="T93" t="s">
        <v>7</v>
      </c>
      <c r="U93" t="s">
        <v>8</v>
      </c>
    </row>
    <row r="94" spans="1:21" x14ac:dyDescent="0.25">
      <c r="A94" t="s">
        <v>19</v>
      </c>
      <c r="B94" t="s">
        <v>10</v>
      </c>
      <c r="C94" t="s">
        <v>2</v>
      </c>
      <c r="D94" s="2">
        <v>80</v>
      </c>
      <c r="E94" s="2">
        <v>51588.93</v>
      </c>
      <c r="F94" s="2">
        <v>12897.23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64486.16</v>
      </c>
      <c r="O94" s="3">
        <v>44649</v>
      </c>
      <c r="P94" t="s">
        <v>220</v>
      </c>
      <c r="Q94" t="s">
        <v>221</v>
      </c>
      <c r="R94" t="s">
        <v>222</v>
      </c>
      <c r="S94" t="s">
        <v>20</v>
      </c>
      <c r="T94" t="s">
        <v>7</v>
      </c>
      <c r="U94" t="s">
        <v>8</v>
      </c>
    </row>
    <row r="95" spans="1:21" x14ac:dyDescent="0.25">
      <c r="A95" t="s">
        <v>217</v>
      </c>
      <c r="B95" t="s">
        <v>218</v>
      </c>
      <c r="C95" t="s">
        <v>2</v>
      </c>
      <c r="D95" s="2">
        <v>100</v>
      </c>
      <c r="E95" s="2">
        <v>71356.81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71356.81</v>
      </c>
      <c r="O95" s="3">
        <v>44608</v>
      </c>
      <c r="P95" t="s">
        <v>223</v>
      </c>
      <c r="Q95" t="s">
        <v>224</v>
      </c>
      <c r="R95" t="s">
        <v>225</v>
      </c>
      <c r="S95" t="s">
        <v>219</v>
      </c>
      <c r="T95" t="s">
        <v>7</v>
      </c>
      <c r="U95" t="s">
        <v>8</v>
      </c>
    </row>
    <row r="96" spans="1:21" x14ac:dyDescent="0.25">
      <c r="A96" t="s">
        <v>212</v>
      </c>
      <c r="B96" t="s">
        <v>10</v>
      </c>
      <c r="C96" t="s">
        <v>2</v>
      </c>
      <c r="D96" s="2">
        <v>100</v>
      </c>
      <c r="E96" s="2">
        <v>0</v>
      </c>
      <c r="F96" s="2">
        <v>0</v>
      </c>
      <c r="G96" s="2">
        <v>0</v>
      </c>
      <c r="H96" s="2">
        <v>0</v>
      </c>
      <c r="I96" s="2">
        <v>71356.81</v>
      </c>
      <c r="J96" s="2">
        <v>0</v>
      </c>
      <c r="K96" s="2">
        <v>-71356.81</v>
      </c>
      <c r="L96" s="2">
        <v>0</v>
      </c>
      <c r="M96" s="2">
        <v>0</v>
      </c>
      <c r="N96" s="2">
        <v>-71356.81</v>
      </c>
      <c r="O96" s="3">
        <v>44608</v>
      </c>
      <c r="P96" t="s">
        <v>223</v>
      </c>
      <c r="Q96" t="s">
        <v>224</v>
      </c>
      <c r="R96" t="s">
        <v>225</v>
      </c>
      <c r="S96" t="s">
        <v>216</v>
      </c>
      <c r="T96" t="s">
        <v>7</v>
      </c>
      <c r="U96" t="s">
        <v>8</v>
      </c>
    </row>
    <row r="97" spans="1:21" x14ac:dyDescent="0.25">
      <c r="A97" t="s">
        <v>212</v>
      </c>
      <c r="B97" t="s">
        <v>10</v>
      </c>
      <c r="C97" t="s">
        <v>2</v>
      </c>
      <c r="D97" s="2">
        <v>100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60656.81</v>
      </c>
      <c r="L97" s="2">
        <v>0</v>
      </c>
      <c r="M97" s="2">
        <v>0</v>
      </c>
      <c r="N97" s="2">
        <v>60656.81</v>
      </c>
      <c r="O97" s="3">
        <v>44550</v>
      </c>
      <c r="P97" t="s">
        <v>223</v>
      </c>
      <c r="Q97" t="s">
        <v>224</v>
      </c>
      <c r="R97" t="s">
        <v>225</v>
      </c>
      <c r="S97" t="s">
        <v>216</v>
      </c>
      <c r="T97" t="s">
        <v>7</v>
      </c>
      <c r="U97" t="s">
        <v>8</v>
      </c>
    </row>
    <row r="98" spans="1:21" x14ac:dyDescent="0.25">
      <c r="A98" t="s">
        <v>9</v>
      </c>
      <c r="B98" t="s">
        <v>10</v>
      </c>
      <c r="C98" t="s">
        <v>2</v>
      </c>
      <c r="D98" s="2">
        <v>100</v>
      </c>
      <c r="E98" s="2">
        <v>0</v>
      </c>
      <c r="F98" s="2">
        <v>0</v>
      </c>
      <c r="G98" s="2">
        <v>0</v>
      </c>
      <c r="H98" s="2">
        <v>0</v>
      </c>
      <c r="I98" s="2">
        <v>10294.719999999999</v>
      </c>
      <c r="J98" s="2">
        <v>0</v>
      </c>
      <c r="K98" s="2">
        <v>-10294.719999999999</v>
      </c>
      <c r="L98" s="2">
        <v>0</v>
      </c>
      <c r="M98" s="2">
        <v>0</v>
      </c>
      <c r="N98" s="2">
        <v>-10294.719999999999</v>
      </c>
      <c r="O98" s="3">
        <v>44608</v>
      </c>
      <c r="P98" t="s">
        <v>226</v>
      </c>
      <c r="Q98" t="s">
        <v>227</v>
      </c>
      <c r="R98" t="s">
        <v>228</v>
      </c>
      <c r="S98" t="s">
        <v>14</v>
      </c>
      <c r="T98" t="s">
        <v>7</v>
      </c>
      <c r="U98" t="s">
        <v>8</v>
      </c>
    </row>
    <row r="99" spans="1:21" x14ac:dyDescent="0.25">
      <c r="A99" t="s">
        <v>217</v>
      </c>
      <c r="B99" t="s">
        <v>218</v>
      </c>
      <c r="C99" t="s">
        <v>2</v>
      </c>
      <c r="D99" s="2">
        <v>100</v>
      </c>
      <c r="E99" s="2">
        <v>10294.719999999999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10294.719999999999</v>
      </c>
      <c r="O99" s="3">
        <v>44608</v>
      </c>
      <c r="P99" t="s">
        <v>226</v>
      </c>
      <c r="Q99" t="s">
        <v>227</v>
      </c>
      <c r="R99" t="s">
        <v>228</v>
      </c>
      <c r="S99" t="s">
        <v>219</v>
      </c>
      <c r="T99" t="s">
        <v>7</v>
      </c>
      <c r="U99" t="s">
        <v>8</v>
      </c>
    </row>
    <row r="100" spans="1:21" x14ac:dyDescent="0.25">
      <c r="A100" t="s">
        <v>111</v>
      </c>
      <c r="B100" t="s">
        <v>10</v>
      </c>
      <c r="C100" t="s">
        <v>2</v>
      </c>
      <c r="D100" s="2">
        <v>100</v>
      </c>
      <c r="E100" s="2">
        <v>0</v>
      </c>
      <c r="F100" s="2">
        <v>0</v>
      </c>
      <c r="G100" s="2">
        <v>0</v>
      </c>
      <c r="H100" s="2">
        <v>0</v>
      </c>
      <c r="I100" s="2">
        <v>10422.56</v>
      </c>
      <c r="J100" s="2">
        <v>0</v>
      </c>
      <c r="K100" s="2">
        <v>-10422.56</v>
      </c>
      <c r="L100" s="2">
        <v>0</v>
      </c>
      <c r="M100" s="2">
        <v>0</v>
      </c>
      <c r="N100" s="2">
        <v>-10422.56</v>
      </c>
      <c r="O100" s="3">
        <v>44608</v>
      </c>
      <c r="P100" t="s">
        <v>229</v>
      </c>
      <c r="Q100" t="s">
        <v>230</v>
      </c>
      <c r="R100" t="s">
        <v>231</v>
      </c>
      <c r="S100" t="s">
        <v>115</v>
      </c>
      <c r="T100" t="s">
        <v>7</v>
      </c>
      <c r="U100" t="s">
        <v>8</v>
      </c>
    </row>
    <row r="101" spans="1:21" x14ac:dyDescent="0.25">
      <c r="A101" t="s">
        <v>217</v>
      </c>
      <c r="B101" t="s">
        <v>218</v>
      </c>
      <c r="C101" t="s">
        <v>2</v>
      </c>
      <c r="D101" s="2">
        <v>100</v>
      </c>
      <c r="E101" s="2">
        <v>10422.56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10422.56</v>
      </c>
      <c r="O101" s="3">
        <v>44608</v>
      </c>
      <c r="P101" t="s">
        <v>229</v>
      </c>
      <c r="Q101" t="s">
        <v>230</v>
      </c>
      <c r="R101" t="s">
        <v>231</v>
      </c>
      <c r="S101" t="s">
        <v>219</v>
      </c>
      <c r="T101" t="s">
        <v>7</v>
      </c>
      <c r="U101" t="s">
        <v>8</v>
      </c>
    </row>
    <row r="102" spans="1:21" x14ac:dyDescent="0.25">
      <c r="A102" t="s">
        <v>9</v>
      </c>
      <c r="B102" t="s">
        <v>10</v>
      </c>
      <c r="C102" t="s">
        <v>2</v>
      </c>
      <c r="D102" s="2">
        <v>100</v>
      </c>
      <c r="E102" s="2">
        <v>0</v>
      </c>
      <c r="F102" s="2">
        <v>0</v>
      </c>
      <c r="G102" s="2">
        <v>0</v>
      </c>
      <c r="H102" s="2">
        <v>0</v>
      </c>
      <c r="I102" s="2">
        <v>86353.19</v>
      </c>
      <c r="J102" s="2">
        <v>0</v>
      </c>
      <c r="K102" s="2">
        <v>-86353.19</v>
      </c>
      <c r="L102" s="2">
        <v>0</v>
      </c>
      <c r="M102" s="2">
        <v>0</v>
      </c>
      <c r="N102" s="2">
        <v>-86353.19</v>
      </c>
      <c r="O102" s="3">
        <v>44754</v>
      </c>
      <c r="P102" t="s">
        <v>232</v>
      </c>
      <c r="Q102" t="s">
        <v>233</v>
      </c>
      <c r="R102" t="s">
        <v>234</v>
      </c>
      <c r="S102" t="s">
        <v>14</v>
      </c>
      <c r="T102" t="s">
        <v>7</v>
      </c>
      <c r="U102" t="s">
        <v>8</v>
      </c>
    </row>
    <row r="103" spans="1:21" x14ac:dyDescent="0.25">
      <c r="A103" t="s">
        <v>217</v>
      </c>
      <c r="B103" t="s">
        <v>218</v>
      </c>
      <c r="C103" t="s">
        <v>2</v>
      </c>
      <c r="D103" s="2">
        <v>100</v>
      </c>
      <c r="E103" s="2">
        <v>86353.19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86353.19</v>
      </c>
      <c r="O103" s="3">
        <v>44754</v>
      </c>
      <c r="P103" t="s">
        <v>232</v>
      </c>
      <c r="Q103" t="s">
        <v>233</v>
      </c>
      <c r="R103" t="s">
        <v>234</v>
      </c>
      <c r="S103" t="s">
        <v>219</v>
      </c>
      <c r="T103" t="s">
        <v>7</v>
      </c>
      <c r="U103" t="s">
        <v>8</v>
      </c>
    </row>
    <row r="104" spans="1:21" x14ac:dyDescent="0.25">
      <c r="A104" t="s">
        <v>235</v>
      </c>
      <c r="B104" t="s">
        <v>218</v>
      </c>
      <c r="C104" t="s">
        <v>2</v>
      </c>
      <c r="D104" s="2">
        <v>100</v>
      </c>
      <c r="E104" s="2">
        <v>2999526.81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2999526.81</v>
      </c>
      <c r="O104" s="3">
        <v>44826</v>
      </c>
      <c r="P104" t="s">
        <v>232</v>
      </c>
      <c r="Q104" t="s">
        <v>233</v>
      </c>
      <c r="R104" t="s">
        <v>234</v>
      </c>
      <c r="S104" t="s">
        <v>236</v>
      </c>
      <c r="T104" t="s">
        <v>7</v>
      </c>
      <c r="U104" t="s">
        <v>8</v>
      </c>
    </row>
    <row r="105" spans="1:21" x14ac:dyDescent="0.25">
      <c r="A105" t="s">
        <v>9</v>
      </c>
      <c r="B105" t="s">
        <v>10</v>
      </c>
      <c r="C105" t="s">
        <v>2</v>
      </c>
      <c r="D105" s="2">
        <v>100</v>
      </c>
      <c r="E105" s="2">
        <v>0</v>
      </c>
      <c r="F105" s="2">
        <v>0</v>
      </c>
      <c r="G105" s="2">
        <v>0</v>
      </c>
      <c r="H105" s="2">
        <v>0</v>
      </c>
      <c r="I105" s="2">
        <v>2999526.81</v>
      </c>
      <c r="J105" s="2">
        <v>0</v>
      </c>
      <c r="K105" s="2">
        <v>-2999526.81</v>
      </c>
      <c r="L105" s="2">
        <v>0</v>
      </c>
      <c r="M105" s="2">
        <v>0</v>
      </c>
      <c r="N105" s="2">
        <v>-2999526.81</v>
      </c>
      <c r="O105" s="3">
        <v>44826</v>
      </c>
      <c r="P105" t="s">
        <v>232</v>
      </c>
      <c r="Q105" t="s">
        <v>233</v>
      </c>
      <c r="R105" t="s">
        <v>234</v>
      </c>
      <c r="S105" t="s">
        <v>14</v>
      </c>
      <c r="T105" t="s">
        <v>7</v>
      </c>
      <c r="U105" t="s">
        <v>8</v>
      </c>
    </row>
    <row r="106" spans="1:21" x14ac:dyDescent="0.25">
      <c r="A106" t="s">
        <v>212</v>
      </c>
      <c r="B106" t="s">
        <v>10</v>
      </c>
      <c r="C106" t="s">
        <v>2</v>
      </c>
      <c r="D106" s="2">
        <v>100</v>
      </c>
      <c r="E106" s="2">
        <v>0</v>
      </c>
      <c r="F106" s="2">
        <v>0</v>
      </c>
      <c r="G106" s="2">
        <v>0</v>
      </c>
      <c r="H106" s="2">
        <v>0</v>
      </c>
      <c r="I106" s="2">
        <v>82657.5</v>
      </c>
      <c r="J106" s="2">
        <v>0</v>
      </c>
      <c r="K106" s="2">
        <v>-82657.5</v>
      </c>
      <c r="L106" s="2">
        <v>0</v>
      </c>
      <c r="M106" s="2">
        <v>0</v>
      </c>
      <c r="N106" s="2">
        <v>-82657.5</v>
      </c>
      <c r="O106" s="3">
        <v>44608</v>
      </c>
      <c r="P106" t="s">
        <v>237</v>
      </c>
      <c r="Q106" t="s">
        <v>238</v>
      </c>
      <c r="R106" t="s">
        <v>239</v>
      </c>
      <c r="S106" t="s">
        <v>216</v>
      </c>
      <c r="T106" t="s">
        <v>7</v>
      </c>
      <c r="U106" t="s">
        <v>8</v>
      </c>
    </row>
    <row r="107" spans="1:21" x14ac:dyDescent="0.25">
      <c r="A107" t="s">
        <v>217</v>
      </c>
      <c r="B107" t="s">
        <v>218</v>
      </c>
      <c r="C107" t="s">
        <v>2</v>
      </c>
      <c r="D107" s="2">
        <v>100</v>
      </c>
      <c r="E107" s="2">
        <v>82657.5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82657.5</v>
      </c>
      <c r="O107" s="3">
        <v>44608</v>
      </c>
      <c r="P107" t="s">
        <v>237</v>
      </c>
      <c r="Q107" t="s">
        <v>238</v>
      </c>
      <c r="R107" t="s">
        <v>239</v>
      </c>
      <c r="S107" t="s">
        <v>219</v>
      </c>
      <c r="T107" t="s">
        <v>7</v>
      </c>
      <c r="U107" t="s">
        <v>8</v>
      </c>
    </row>
    <row r="108" spans="1:21" x14ac:dyDescent="0.25">
      <c r="A108" t="s">
        <v>9</v>
      </c>
      <c r="B108" t="s">
        <v>10</v>
      </c>
      <c r="C108" t="s">
        <v>2</v>
      </c>
      <c r="D108" s="2">
        <v>80</v>
      </c>
      <c r="E108" s="2">
        <v>0</v>
      </c>
      <c r="F108" s="2">
        <v>-237414.38</v>
      </c>
      <c r="G108" s="2">
        <v>0</v>
      </c>
      <c r="H108" s="2">
        <v>0</v>
      </c>
      <c r="I108" s="2">
        <v>949657.53</v>
      </c>
      <c r="J108" s="2">
        <v>0</v>
      </c>
      <c r="K108" s="2">
        <v>-949657.53</v>
      </c>
      <c r="L108" s="2">
        <v>0</v>
      </c>
      <c r="M108" s="2">
        <v>0</v>
      </c>
      <c r="N108" s="2">
        <v>-1187071.9099999999</v>
      </c>
      <c r="O108" s="3">
        <v>44826</v>
      </c>
      <c r="P108" t="s">
        <v>240</v>
      </c>
      <c r="Q108" t="s">
        <v>241</v>
      </c>
      <c r="R108" t="s">
        <v>242</v>
      </c>
      <c r="S108" t="s">
        <v>14</v>
      </c>
      <c r="T108" t="s">
        <v>7</v>
      </c>
      <c r="U108" t="s">
        <v>8</v>
      </c>
    </row>
    <row r="109" spans="1:21" x14ac:dyDescent="0.25">
      <c r="A109" t="s">
        <v>9</v>
      </c>
      <c r="B109" t="s">
        <v>10</v>
      </c>
      <c r="C109" t="s">
        <v>2</v>
      </c>
      <c r="D109" s="2">
        <v>80</v>
      </c>
      <c r="E109" s="2">
        <v>0</v>
      </c>
      <c r="F109" s="2">
        <v>237414.38</v>
      </c>
      <c r="G109" s="2">
        <v>0</v>
      </c>
      <c r="H109" s="2">
        <v>0</v>
      </c>
      <c r="I109" s="2">
        <v>0</v>
      </c>
      <c r="J109" s="2">
        <v>0</v>
      </c>
      <c r="K109" s="2">
        <v>949657.53</v>
      </c>
      <c r="L109" s="2">
        <v>0</v>
      </c>
      <c r="M109" s="2">
        <v>0</v>
      </c>
      <c r="N109" s="2">
        <v>1187071.9099999999</v>
      </c>
      <c r="O109" s="3">
        <v>44508</v>
      </c>
      <c r="P109" t="s">
        <v>240</v>
      </c>
      <c r="Q109" t="s">
        <v>241</v>
      </c>
      <c r="R109" t="s">
        <v>242</v>
      </c>
      <c r="S109" t="s">
        <v>14</v>
      </c>
      <c r="T109" t="s">
        <v>7</v>
      </c>
      <c r="U109" t="s">
        <v>8</v>
      </c>
    </row>
    <row r="110" spans="1:21" x14ac:dyDescent="0.25">
      <c r="A110" t="s">
        <v>235</v>
      </c>
      <c r="B110" t="s">
        <v>218</v>
      </c>
      <c r="C110" t="s">
        <v>2</v>
      </c>
      <c r="D110" s="2">
        <v>80</v>
      </c>
      <c r="E110" s="2">
        <v>949657.53</v>
      </c>
      <c r="F110" s="2">
        <v>237414.38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1187071.9099999999</v>
      </c>
      <c r="O110" s="3">
        <v>44826</v>
      </c>
      <c r="P110" t="s">
        <v>240</v>
      </c>
      <c r="Q110" t="s">
        <v>241</v>
      </c>
      <c r="R110" t="s">
        <v>242</v>
      </c>
      <c r="S110" t="s">
        <v>236</v>
      </c>
      <c r="T110" t="s">
        <v>7</v>
      </c>
      <c r="U110" t="s">
        <v>8</v>
      </c>
    </row>
    <row r="111" spans="1:21" x14ac:dyDescent="0.25">
      <c r="A111" t="s">
        <v>21</v>
      </c>
      <c r="B111" t="s">
        <v>10</v>
      </c>
      <c r="C111" t="s">
        <v>2</v>
      </c>
      <c r="D111" s="2">
        <v>80</v>
      </c>
      <c r="E111" s="2">
        <v>0</v>
      </c>
      <c r="F111" s="2">
        <v>122509.88</v>
      </c>
      <c r="G111" s="2">
        <v>0</v>
      </c>
      <c r="H111" s="2">
        <v>0</v>
      </c>
      <c r="I111" s="2">
        <v>0</v>
      </c>
      <c r="J111" s="2">
        <v>0</v>
      </c>
      <c r="K111" s="2">
        <v>490039.51</v>
      </c>
      <c r="L111" s="2">
        <v>0</v>
      </c>
      <c r="M111" s="2">
        <v>0</v>
      </c>
      <c r="N111" s="2">
        <v>612549.39</v>
      </c>
      <c r="O111" s="3">
        <v>44544</v>
      </c>
      <c r="P111" t="s">
        <v>243</v>
      </c>
      <c r="Q111" t="s">
        <v>244</v>
      </c>
      <c r="R111" t="s">
        <v>245</v>
      </c>
      <c r="S111" t="s">
        <v>22</v>
      </c>
      <c r="T111" t="s">
        <v>7</v>
      </c>
      <c r="U111" t="s">
        <v>8</v>
      </c>
    </row>
    <row r="112" spans="1:21" x14ac:dyDescent="0.25">
      <c r="A112" t="s">
        <v>164</v>
      </c>
      <c r="B112" t="s">
        <v>84</v>
      </c>
      <c r="C112" t="s">
        <v>2</v>
      </c>
      <c r="D112" s="2">
        <v>80</v>
      </c>
      <c r="E112" s="2">
        <v>-51447.03</v>
      </c>
      <c r="F112" s="2">
        <v>0</v>
      </c>
      <c r="G112" s="2">
        <v>0</v>
      </c>
      <c r="H112" s="2">
        <v>0</v>
      </c>
      <c r="I112" s="2">
        <v>0</v>
      </c>
      <c r="J112" s="2">
        <v>-12861.76</v>
      </c>
      <c r="K112" s="2">
        <v>0</v>
      </c>
      <c r="L112" s="2">
        <v>0</v>
      </c>
      <c r="M112" s="2">
        <v>0</v>
      </c>
      <c r="N112" s="2">
        <v>-64308.79</v>
      </c>
      <c r="O112" s="3">
        <v>44502</v>
      </c>
      <c r="P112" t="s">
        <v>246</v>
      </c>
      <c r="Q112" t="s">
        <v>247</v>
      </c>
      <c r="R112" t="s">
        <v>248</v>
      </c>
      <c r="S112" t="s">
        <v>168</v>
      </c>
      <c r="T112" t="s">
        <v>7</v>
      </c>
      <c r="U112" t="s">
        <v>8</v>
      </c>
    </row>
    <row r="113" spans="1:21" x14ac:dyDescent="0.25">
      <c r="A113" s="4" t="s">
        <v>2</v>
      </c>
      <c r="B113" s="4" t="s">
        <v>2</v>
      </c>
      <c r="C113" s="4" t="s">
        <v>2</v>
      </c>
      <c r="D113" s="5"/>
      <c r="E113" s="6">
        <v>59920530.640000001</v>
      </c>
      <c r="F113" s="6">
        <v>71333170.890000001</v>
      </c>
      <c r="G113" s="5"/>
      <c r="H113" s="5"/>
      <c r="I113" s="6">
        <v>32258587.620000001</v>
      </c>
      <c r="J113" s="6">
        <v>-33662195.549999997</v>
      </c>
      <c r="K113" s="6">
        <v>-1043055.46</v>
      </c>
      <c r="L113" s="5"/>
      <c r="M113" s="6">
        <v>-4024991.58</v>
      </c>
      <c r="N113" s="27">
        <f>SUM(N1:N112)</f>
        <v>92523458.940000013</v>
      </c>
      <c r="O113" s="7"/>
      <c r="P113" s="4" t="s">
        <v>2</v>
      </c>
      <c r="Q113" s="4" t="s">
        <v>2</v>
      </c>
      <c r="R113" s="4" t="s">
        <v>2</v>
      </c>
      <c r="S113" s="4" t="s">
        <v>2</v>
      </c>
      <c r="T113" s="4" t="s">
        <v>2</v>
      </c>
      <c r="U113" s="4" t="s">
        <v>2</v>
      </c>
    </row>
    <row r="114" spans="1:21" x14ac:dyDescent="0.25">
      <c r="N114" s="10">
        <f>SUM(N2:N112)</f>
        <v>92523458.940000013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41F8E-ECAC-479C-964A-FBD0D01B9F46}">
  <dimension ref="A1:E115"/>
  <sheetViews>
    <sheetView workbookViewId="0">
      <selection activeCell="B108" sqref="B108:B111"/>
    </sheetView>
  </sheetViews>
  <sheetFormatPr defaultRowHeight="13.2" x14ac:dyDescent="0.25"/>
  <cols>
    <col min="1" max="1" width="13.6640625" bestFit="1" customWidth="1"/>
    <col min="2" max="2" width="41.6640625" bestFit="1" customWidth="1"/>
    <col min="3" max="3" width="15.5546875" style="9" bestFit="1" customWidth="1"/>
    <col min="4" max="4" width="14.88671875" style="9" bestFit="1" customWidth="1"/>
    <col min="5" max="5" width="11.77734375" style="9" bestFit="1" customWidth="1"/>
  </cols>
  <sheetData>
    <row r="1" spans="1:5" ht="13.8" x14ac:dyDescent="0.25">
      <c r="A1" s="11" t="s">
        <v>271</v>
      </c>
      <c r="B1" s="11" t="s">
        <v>266</v>
      </c>
      <c r="C1" s="12" t="s">
        <v>262</v>
      </c>
      <c r="D1" s="13" t="s">
        <v>272</v>
      </c>
      <c r="E1" s="13" t="s">
        <v>273</v>
      </c>
    </row>
    <row r="2" spans="1:5" ht="13.8" x14ac:dyDescent="0.25">
      <c r="A2" s="16" t="str">
        <f>Raw!P2</f>
        <v>H.002238</v>
      </c>
      <c r="B2" s="16" t="str">
        <f>Raw!R2</f>
        <v>LA 56: ROBINSON CANAL BRIDGE</v>
      </c>
      <c r="C2" s="17">
        <f>Raw!N2</f>
        <v>11891.87</v>
      </c>
      <c r="D2" s="18">
        <f>Raw!O2</f>
        <v>44803</v>
      </c>
      <c r="E2" s="19" t="str">
        <f>Raw!B2</f>
        <v>FBR-OFF</v>
      </c>
    </row>
    <row r="3" spans="1:5" ht="13.8" x14ac:dyDescent="0.25">
      <c r="A3" s="16" t="str">
        <f>Raw!P3</f>
        <v>H.002238</v>
      </c>
      <c r="B3" s="16" t="str">
        <f>Raw!R3</f>
        <v>LA 56: ROBINSON CANAL BRIDGE</v>
      </c>
      <c r="C3" s="17">
        <f>Raw!N3</f>
        <v>53724.94</v>
      </c>
      <c r="D3" s="18">
        <f>Raw!O3</f>
        <v>44574</v>
      </c>
      <c r="E3" s="19" t="str">
        <f>Raw!B3</f>
        <v>FBR-OFF</v>
      </c>
    </row>
    <row r="4" spans="1:5" ht="13.8" x14ac:dyDescent="0.25">
      <c r="A4" s="16" t="str">
        <f>Raw!P4</f>
        <v>H.002238</v>
      </c>
      <c r="B4" s="16" t="str">
        <f>Raw!R4</f>
        <v>LA 56: ROBINSON CANAL BRIDGE</v>
      </c>
      <c r="C4" s="17">
        <f>Raw!N4</f>
        <v>19200.48</v>
      </c>
      <c r="D4" s="18">
        <f>Raw!O4</f>
        <v>44487</v>
      </c>
      <c r="E4" s="19" t="str">
        <f>Raw!B4</f>
        <v>FBR-OFF</v>
      </c>
    </row>
    <row r="5" spans="1:5" ht="13.8" x14ac:dyDescent="0.25">
      <c r="A5" s="16" t="str">
        <f>Raw!P5</f>
        <v>H.002244</v>
      </c>
      <c r="B5" s="16" t="str">
        <f>Raw!R5</f>
        <v>LA 56: BOUDREAUX CANAL MB REPLACEMENT</v>
      </c>
      <c r="C5" s="17">
        <f>Raw!N5</f>
        <v>69518.5</v>
      </c>
      <c r="D5" s="18">
        <f>Raw!O5</f>
        <v>44550</v>
      </c>
      <c r="E5" s="19" t="str">
        <f>Raw!B5</f>
        <v>STP FLEX</v>
      </c>
    </row>
    <row r="6" spans="1:5" ht="13.8" x14ac:dyDescent="0.25">
      <c r="A6" s="16" t="str">
        <f>Raw!P6</f>
        <v>H.002244</v>
      </c>
      <c r="B6" s="16" t="str">
        <f>Raw!R6</f>
        <v>LA 56: BOUDREAUX CANAL MB REPLACEMENT</v>
      </c>
      <c r="C6" s="17">
        <f>Raw!N6</f>
        <v>86418.54</v>
      </c>
      <c r="D6" s="18">
        <f>Raw!O6</f>
        <v>44802</v>
      </c>
      <c r="E6" s="19" t="str">
        <f>Raw!B6</f>
        <v>RCAF</v>
      </c>
    </row>
    <row r="7" spans="1:5" ht="13.8" x14ac:dyDescent="0.25">
      <c r="A7" s="16" t="str">
        <f>Raw!P7</f>
        <v>H.002244</v>
      </c>
      <c r="B7" s="16" t="str">
        <f>Raw!R7</f>
        <v>LA 56: BOUDREAUX CANAL MB REPLACEMENT</v>
      </c>
      <c r="C7" s="17">
        <f>Raw!N7</f>
        <v>205711.38</v>
      </c>
      <c r="D7" s="18">
        <f>Raw!O7</f>
        <v>44627</v>
      </c>
      <c r="E7" s="19" t="str">
        <f>Raw!B7</f>
        <v>STP FLEX</v>
      </c>
    </row>
    <row r="8" spans="1:5" ht="13.8" x14ac:dyDescent="0.25">
      <c r="A8" s="16" t="str">
        <f>Raw!P8</f>
        <v>H.002244</v>
      </c>
      <c r="B8" s="16" t="str">
        <f>Raw!R8</f>
        <v>LA 56: BOUDREAUX CANAL MB REPLACEMENT</v>
      </c>
      <c r="C8" s="17">
        <f>Raw!N8</f>
        <v>13994.06</v>
      </c>
      <c r="D8" s="18">
        <f>Raw!O8</f>
        <v>44582</v>
      </c>
      <c r="E8" s="19" t="str">
        <f>Raw!B8</f>
        <v>STP FLEX</v>
      </c>
    </row>
    <row r="9" spans="1:5" ht="13.8" x14ac:dyDescent="0.25">
      <c r="A9" s="16" t="str">
        <f>Raw!P9</f>
        <v>H.002794</v>
      </c>
      <c r="B9" s="16" t="str">
        <f>Raw!R9</f>
        <v>LA 308: CANAL BRIDGES NEAR LAROSE</v>
      </c>
      <c r="C9" s="17">
        <f>Raw!N9</f>
        <v>16151.78</v>
      </c>
      <c r="D9" s="18">
        <f>Raw!O9</f>
        <v>44487</v>
      </c>
      <c r="E9" s="19" t="str">
        <f>Raw!B9</f>
        <v>STP FLEX</v>
      </c>
    </row>
    <row r="10" spans="1:5" ht="13.8" x14ac:dyDescent="0.25">
      <c r="A10" s="16" t="str">
        <f>Raw!P10</f>
        <v>H.002794</v>
      </c>
      <c r="B10" s="16" t="str">
        <f>Raw!R10</f>
        <v>LA 308: CANAL BRIDGES NEAR LAROSE</v>
      </c>
      <c r="C10" s="17">
        <f>Raw!N10</f>
        <v>112220.74</v>
      </c>
      <c r="D10" s="18">
        <f>Raw!O10</f>
        <v>44532</v>
      </c>
      <c r="E10" s="19" t="str">
        <f>Raw!B10</f>
        <v>STP FLEX</v>
      </c>
    </row>
    <row r="11" spans="1:5" ht="13.8" x14ac:dyDescent="0.25">
      <c r="A11" s="16" t="str">
        <f>Raw!P11</f>
        <v>H.006546</v>
      </c>
      <c r="B11" s="16" t="str">
        <f>Raw!R11</f>
        <v>INTERSECTION UPGRADE N CANAL &amp; 7TH ST</v>
      </c>
      <c r="C11" s="17">
        <f>Raw!N11</f>
        <v>41184.31</v>
      </c>
      <c r="D11" s="18">
        <f>Raw!O11</f>
        <v>44823</v>
      </c>
      <c r="E11" s="19" t="str">
        <f>Raw!B11</f>
        <v>HSIPPEN</v>
      </c>
    </row>
    <row r="12" spans="1:5" ht="13.8" x14ac:dyDescent="0.25">
      <c r="A12" s="16" t="str">
        <f>Raw!P12</f>
        <v>H.008145</v>
      </c>
      <c r="B12" s="16" t="str">
        <f>Raw!R12</f>
        <v>LA 1:LEEVILLE TO GOLDEN MEADOW (PHASE 2)</v>
      </c>
      <c r="C12" s="17">
        <f>Raw!N12</f>
        <v>55838439.259999998</v>
      </c>
      <c r="D12" s="18">
        <f>Raw!O12</f>
        <v>44490</v>
      </c>
      <c r="E12" s="19" t="str">
        <f>Raw!B12</f>
        <v>NHPP</v>
      </c>
    </row>
    <row r="13" spans="1:5" ht="13.8" x14ac:dyDescent="0.25">
      <c r="A13" s="16" t="str">
        <f>Raw!P13</f>
        <v>H.008145</v>
      </c>
      <c r="B13" s="16" t="str">
        <f>Raw!R13</f>
        <v>LA 1:LEEVILLE TO GOLDEN MEADOW (PHASE 2)</v>
      </c>
      <c r="C13" s="17">
        <f>Raw!N13</f>
        <v>31676118.75</v>
      </c>
      <c r="D13" s="18">
        <f>Raw!O13</f>
        <v>44803</v>
      </c>
      <c r="E13" s="19" t="str">
        <f>Raw!B13</f>
        <v>PROTECT</v>
      </c>
    </row>
    <row r="14" spans="1:5" ht="13.8" x14ac:dyDescent="0.25">
      <c r="A14" s="16" t="str">
        <f>Raw!P14</f>
        <v>H.008145</v>
      </c>
      <c r="B14" s="16" t="str">
        <f>Raw!R14</f>
        <v>LA 1:LEEVILLE TO GOLDEN MEADOW (PHASE 2)</v>
      </c>
      <c r="C14" s="17">
        <f>Raw!N14</f>
        <v>8442820.4399999995</v>
      </c>
      <c r="D14" s="18">
        <f>Raw!O14</f>
        <v>44580</v>
      </c>
      <c r="E14" s="19" t="str">
        <f>Raw!B14</f>
        <v>NHPP</v>
      </c>
    </row>
    <row r="15" spans="1:5" ht="13.8" x14ac:dyDescent="0.25">
      <c r="A15" s="16" t="str">
        <f>Raw!P15</f>
        <v>H.008145</v>
      </c>
      <c r="B15" s="16" t="str">
        <f>Raw!R15</f>
        <v>LA 1:LEEVILLE TO GOLDEN MEADOW (PHASE 2)</v>
      </c>
      <c r="C15" s="17">
        <f>Raw!N15</f>
        <v>1114464.81</v>
      </c>
      <c r="D15" s="18">
        <f>Raw!O15</f>
        <v>44550</v>
      </c>
      <c r="E15" s="19" t="str">
        <f>Raw!B15</f>
        <v>NHPP</v>
      </c>
    </row>
    <row r="16" spans="1:5" ht="13.8" x14ac:dyDescent="0.25">
      <c r="A16" s="16" t="str">
        <f>Raw!P16</f>
        <v>H.008145</v>
      </c>
      <c r="B16" s="16" t="str">
        <f>Raw!R16</f>
        <v>LA 1:LEEVILLE TO GOLDEN MEADOW (PHASE 2)</v>
      </c>
      <c r="C16" s="17">
        <f>Raw!N16</f>
        <v>23627147.870000001</v>
      </c>
      <c r="D16" s="18">
        <f>Raw!O16</f>
        <v>44544</v>
      </c>
      <c r="E16" s="19" t="str">
        <f>Raw!B16</f>
        <v>NHPP</v>
      </c>
    </row>
    <row r="17" spans="1:5" ht="13.8" x14ac:dyDescent="0.25">
      <c r="A17" s="16" t="str">
        <f>Raw!P17</f>
        <v>H.008145</v>
      </c>
      <c r="B17" s="16" t="str">
        <f>Raw!R17</f>
        <v>LA 1:LEEVILLE TO GOLDEN MEADOW (PHASE 2)</v>
      </c>
      <c r="C17" s="17">
        <f>Raw!N17</f>
        <v>-31676118.75</v>
      </c>
      <c r="D17" s="18">
        <f>Raw!O17</f>
        <v>44803</v>
      </c>
      <c r="E17" s="19" t="str">
        <f>Raw!B17</f>
        <v>NHPP</v>
      </c>
    </row>
    <row r="18" spans="1:5" ht="13.8" x14ac:dyDescent="0.25">
      <c r="A18" s="16" t="str">
        <f>Raw!P18</f>
        <v>H.008145</v>
      </c>
      <c r="B18" s="16" t="str">
        <f>Raw!R18</f>
        <v>LA 1:LEEVILLE TO GOLDEN MEADOW (PHASE 2)</v>
      </c>
      <c r="C18" s="17">
        <f>Raw!N18</f>
        <v>-33750000</v>
      </c>
      <c r="D18" s="18">
        <f>Raw!O18</f>
        <v>44490</v>
      </c>
      <c r="E18" s="19" t="str">
        <f>Raw!B18</f>
        <v>FREIGHT-PR</v>
      </c>
    </row>
    <row r="19" spans="1:5" ht="13.8" x14ac:dyDescent="0.25">
      <c r="A19" s="16" t="str">
        <f>Raw!P19</f>
        <v>H.008145</v>
      </c>
      <c r="B19" s="16" t="str">
        <f>Raw!R19</f>
        <v>LA 1:LEEVILLE TO GOLDEN MEADOW (PHASE 2)</v>
      </c>
      <c r="C19" s="17">
        <f>Raw!N19</f>
        <v>519110.09</v>
      </c>
      <c r="D19" s="18">
        <f>Raw!O19</f>
        <v>44490</v>
      </c>
      <c r="E19" s="19" t="str">
        <f>Raw!B19</f>
        <v>NHPP</v>
      </c>
    </row>
    <row r="20" spans="1:5" ht="13.8" x14ac:dyDescent="0.25">
      <c r="A20" s="16" t="str">
        <f>Raw!P20</f>
        <v>H.009320</v>
      </c>
      <c r="B20" s="16" t="str">
        <f>Raw!R20</f>
        <v>ACADIAN ROAD ROUNDABOUT</v>
      </c>
      <c r="C20" s="17">
        <f>Raw!N20</f>
        <v>7440387.5199999996</v>
      </c>
      <c r="D20" s="18">
        <f>Raw!O20</f>
        <v>44811</v>
      </c>
      <c r="E20" s="19" t="str">
        <f>Raw!B20</f>
        <v>HSIP</v>
      </c>
    </row>
    <row r="21" spans="1:5" ht="13.8" x14ac:dyDescent="0.25">
      <c r="A21" s="16" t="str">
        <f>Raw!P21</f>
        <v>H.009662</v>
      </c>
      <c r="B21" s="16" t="str">
        <f>Raw!R21</f>
        <v>LA 308: GOLDEN MEADOW BR - GALLIANO BR</v>
      </c>
      <c r="C21" s="17">
        <f>Raw!N21</f>
        <v>4616207.5599999996</v>
      </c>
      <c r="D21" s="18">
        <f>Raw!O21</f>
        <v>44698</v>
      </c>
      <c r="E21" s="19" t="str">
        <f>Raw!B21</f>
        <v>STP FLEX</v>
      </c>
    </row>
    <row r="22" spans="1:5" ht="13.8" x14ac:dyDescent="0.25">
      <c r="A22" s="16" t="str">
        <f>Raw!P22</f>
        <v>H.009662</v>
      </c>
      <c r="B22" s="16" t="str">
        <f>Raw!R22</f>
        <v>LA 308: GOLDEN MEADOW BR - GALLIANO BR</v>
      </c>
      <c r="C22" s="17">
        <f>Raw!N22</f>
        <v>2381409.06</v>
      </c>
      <c r="D22" s="18">
        <f>Raw!O22</f>
        <v>44762</v>
      </c>
      <c r="E22" s="19" t="str">
        <f>Raw!B22</f>
        <v>STP FLEX</v>
      </c>
    </row>
    <row r="23" spans="1:5" ht="13.8" x14ac:dyDescent="0.25">
      <c r="A23" s="16" t="str">
        <f>Raw!P23</f>
        <v>H.009662</v>
      </c>
      <c r="B23" s="16" t="str">
        <f>Raw!R23</f>
        <v>LA 308: GOLDEN MEADOW BR - GALLIANO BR</v>
      </c>
      <c r="C23" s="17">
        <f>Raw!N23</f>
        <v>2381409.06</v>
      </c>
      <c r="D23" s="18">
        <f>Raw!O23</f>
        <v>44803</v>
      </c>
      <c r="E23" s="19" t="str">
        <f>Raw!B23</f>
        <v>RCAF</v>
      </c>
    </row>
    <row r="24" spans="1:5" ht="13.8" x14ac:dyDescent="0.25">
      <c r="A24" s="16" t="str">
        <f>Raw!P24</f>
        <v>H.009662</v>
      </c>
      <c r="B24" s="16" t="str">
        <f>Raw!R24</f>
        <v>LA 308: GOLDEN MEADOW BR - GALLIANO BR</v>
      </c>
      <c r="C24" s="17">
        <f>Raw!N24</f>
        <v>-2381409.06</v>
      </c>
      <c r="D24" s="18">
        <f>Raw!O24</f>
        <v>44803</v>
      </c>
      <c r="E24" s="19" t="str">
        <f>Raw!B24</f>
        <v>STP FLEX</v>
      </c>
    </row>
    <row r="25" spans="1:5" ht="13.8" x14ac:dyDescent="0.25">
      <c r="A25" s="16" t="str">
        <f>Raw!P25</f>
        <v>H.010006</v>
      </c>
      <c r="B25" s="16" t="str">
        <f>Raw!R25</f>
        <v>LA 58: PETIT CAILLOU MB RH (SARAH)(HBI)</v>
      </c>
      <c r="C25" s="17">
        <f>Raw!N25</f>
        <v>12726.92</v>
      </c>
      <c r="D25" s="18">
        <f>Raw!O25</f>
        <v>44685</v>
      </c>
      <c r="E25" s="19" t="str">
        <f>Raw!B25</f>
        <v>STP FLEX</v>
      </c>
    </row>
    <row r="26" spans="1:5" ht="13.8" x14ac:dyDescent="0.25">
      <c r="A26" s="16" t="str">
        <f>Raw!P26</f>
        <v>H.010109</v>
      </c>
      <c r="B26" s="16" t="str">
        <f>Raw!R26</f>
        <v>RACELAND AND BAYOU BLUE SIDEWALKS</v>
      </c>
      <c r="C26" s="17">
        <f>Raw!N26</f>
        <v>29067.21</v>
      </c>
      <c r="D26" s="18">
        <f>Raw!O26</f>
        <v>44587</v>
      </c>
      <c r="E26" s="19" t="str">
        <f>Raw!B26</f>
        <v>HSIPPEN</v>
      </c>
    </row>
    <row r="27" spans="1:5" ht="13.8" x14ac:dyDescent="0.25">
      <c r="A27" s="16" t="str">
        <f>Raw!P27</f>
        <v>H.010410</v>
      </c>
      <c r="B27" s="16" t="str">
        <f>Raw!R27</f>
        <v>LA 24/LA 20: LA 664 - DUCROS RD</v>
      </c>
      <c r="C27" s="17">
        <f>Raw!N27</f>
        <v>305547.71999999997</v>
      </c>
      <c r="D27" s="18">
        <f>Raw!O27</f>
        <v>44599</v>
      </c>
      <c r="E27" s="19" t="str">
        <f>Raw!B27</f>
        <v>NHPP</v>
      </c>
    </row>
    <row r="28" spans="1:5" ht="13.8" x14ac:dyDescent="0.25">
      <c r="A28" s="16" t="str">
        <f>Raw!P28</f>
        <v>H.010688</v>
      </c>
      <c r="B28" s="16" t="str">
        <f>Raw!R28</f>
        <v>LA 3235: IMP @ LA 3162, LA 3161 &amp; LA 657</v>
      </c>
      <c r="C28" s="17">
        <f>Raw!N28</f>
        <v>58564.9</v>
      </c>
      <c r="D28" s="18">
        <f>Raw!O28</f>
        <v>44635</v>
      </c>
      <c r="E28" s="19" t="str">
        <f>Raw!B28</f>
        <v>HSIP</v>
      </c>
    </row>
    <row r="29" spans="1:5" ht="13.8" x14ac:dyDescent="0.25">
      <c r="A29" s="16" t="str">
        <f>Raw!P29</f>
        <v>H.010688</v>
      </c>
      <c r="B29" s="16" t="str">
        <f>Raw!R29</f>
        <v>LA 3235: IMP @ LA 3162, LA 3161 &amp; LA 657</v>
      </c>
      <c r="C29" s="17">
        <f>Raw!N29</f>
        <v>7784.59</v>
      </c>
      <c r="D29" s="18">
        <f>Raw!O29</f>
        <v>44791</v>
      </c>
      <c r="E29" s="19" t="str">
        <f>Raw!B29</f>
        <v>HSIP</v>
      </c>
    </row>
    <row r="30" spans="1:5" ht="13.8" x14ac:dyDescent="0.25">
      <c r="A30" s="16" t="str">
        <f>Raw!P30</f>
        <v>H.010688</v>
      </c>
      <c r="B30" s="16" t="str">
        <f>Raw!R30</f>
        <v>LA 3235: IMP @ LA 3162, LA 3161 &amp; LA 657</v>
      </c>
      <c r="C30" s="17">
        <f>Raw!N30</f>
        <v>13180.59</v>
      </c>
      <c r="D30" s="18">
        <f>Raw!O30</f>
        <v>44791</v>
      </c>
      <c r="E30" s="19" t="str">
        <f>Raw!B30</f>
        <v>HSIP</v>
      </c>
    </row>
    <row r="31" spans="1:5" ht="13.8" x14ac:dyDescent="0.25">
      <c r="A31" s="16" t="str">
        <f>Raw!P31</f>
        <v>H.010688</v>
      </c>
      <c r="B31" s="16" t="str">
        <f>Raw!R31</f>
        <v>LA 3235: IMP @ LA 3162, LA 3161 &amp; LA 657</v>
      </c>
      <c r="C31" s="17">
        <f>Raw!N31</f>
        <v>224795.24</v>
      </c>
      <c r="D31" s="18">
        <f>Raw!O31</f>
        <v>44582</v>
      </c>
      <c r="E31" s="19" t="str">
        <f>Raw!B31</f>
        <v>HSIP</v>
      </c>
    </row>
    <row r="32" spans="1:5" ht="13.8" x14ac:dyDescent="0.25">
      <c r="A32" s="16" t="str">
        <f>Raw!P32</f>
        <v>H.010688</v>
      </c>
      <c r="B32" s="16" t="str">
        <f>Raw!R32</f>
        <v>LA 3235: IMP @ LA 3162, LA 3161 &amp; LA 657</v>
      </c>
      <c r="C32" s="17">
        <f>Raw!N32</f>
        <v>381940.36</v>
      </c>
      <c r="D32" s="18">
        <f>Raw!O32</f>
        <v>44819</v>
      </c>
      <c r="E32" s="19" t="str">
        <f>Raw!B32</f>
        <v>HSIP</v>
      </c>
    </row>
    <row r="33" spans="1:5" ht="13.8" x14ac:dyDescent="0.25">
      <c r="A33" s="16" t="str">
        <f>Raw!P33</f>
        <v>H.010890</v>
      </c>
      <c r="B33" s="16" t="str">
        <f>Raw!R33</f>
        <v>LA 182: ROUNDABOUT AT HOLLYWOOD RD</v>
      </c>
      <c r="C33" s="17">
        <f>Raw!N33</f>
        <v>-105082.28</v>
      </c>
      <c r="D33" s="18">
        <f>Raw!O33</f>
        <v>44691</v>
      </c>
      <c r="E33" s="19" t="str">
        <f>Raw!B33</f>
        <v>STP FLEX</v>
      </c>
    </row>
    <row r="34" spans="1:5" ht="13.8" x14ac:dyDescent="0.25">
      <c r="A34" s="16" t="str">
        <f>Raw!P34</f>
        <v>H.010890</v>
      </c>
      <c r="B34" s="16" t="str">
        <f>Raw!R34</f>
        <v>LA 182: ROUNDABOUT AT HOLLYWOOD RD</v>
      </c>
      <c r="C34" s="17">
        <f>Raw!N34</f>
        <v>9225.7999999999993</v>
      </c>
      <c r="D34" s="18">
        <f>Raw!O34</f>
        <v>44796</v>
      </c>
      <c r="E34" s="19" t="str">
        <f>Raw!B34</f>
        <v>RCAF</v>
      </c>
    </row>
    <row r="35" spans="1:5" ht="13.8" x14ac:dyDescent="0.25">
      <c r="A35" s="16" t="str">
        <f>Raw!P35</f>
        <v>H.010890</v>
      </c>
      <c r="B35" s="16" t="str">
        <f>Raw!R35</f>
        <v>LA 182: ROUNDABOUT AT HOLLYWOOD RD</v>
      </c>
      <c r="C35" s="17">
        <f>Raw!N35</f>
        <v>7673.83</v>
      </c>
      <c r="D35" s="18">
        <f>Raw!O35</f>
        <v>44823</v>
      </c>
      <c r="E35" s="19" t="str">
        <f>Raw!B35</f>
        <v>STP FLEX</v>
      </c>
    </row>
    <row r="36" spans="1:5" ht="13.8" x14ac:dyDescent="0.25">
      <c r="A36" s="16" t="str">
        <f>Raw!P36</f>
        <v>H.010890</v>
      </c>
      <c r="B36" s="16" t="str">
        <f>Raw!R36</f>
        <v>LA 182: ROUNDABOUT AT HOLLYWOOD RD</v>
      </c>
      <c r="C36" s="17">
        <f>Raw!N36</f>
        <v>-2401.94</v>
      </c>
      <c r="D36" s="18">
        <f>Raw!O36</f>
        <v>44691</v>
      </c>
      <c r="E36" s="19" t="str">
        <f>Raw!B36</f>
        <v>STP FLEX</v>
      </c>
    </row>
    <row r="37" spans="1:5" ht="13.8" x14ac:dyDescent="0.25">
      <c r="A37" s="16" t="str">
        <f>Raw!P37</f>
        <v>H.010890</v>
      </c>
      <c r="B37" s="16" t="str">
        <f>Raw!R37</f>
        <v>LA 182: ROUNDABOUT AT HOLLYWOOD RD</v>
      </c>
      <c r="C37" s="17">
        <f>Raw!N37</f>
        <v>-8335.26</v>
      </c>
      <c r="D37" s="18">
        <f>Raw!O37</f>
        <v>44691</v>
      </c>
      <c r="E37" s="19" t="str">
        <f>Raw!B37</f>
        <v>STP FLEX</v>
      </c>
    </row>
    <row r="38" spans="1:5" ht="13.8" x14ac:dyDescent="0.25">
      <c r="A38" s="16" t="str">
        <f>Raw!P38</f>
        <v>H.010890</v>
      </c>
      <c r="B38" s="16" t="str">
        <f>Raw!R38</f>
        <v>LA 182: ROUNDABOUT AT HOLLYWOOD RD</v>
      </c>
      <c r="C38" s="17">
        <f>Raw!N38</f>
        <v>-8804.82</v>
      </c>
      <c r="D38" s="18">
        <f>Raw!O38</f>
        <v>44648</v>
      </c>
      <c r="E38" s="19" t="str">
        <f>Raw!B38</f>
        <v>STP&lt;200K</v>
      </c>
    </row>
    <row r="39" spans="1:5" ht="13.8" x14ac:dyDescent="0.25">
      <c r="A39" s="16" t="str">
        <f>Raw!P39</f>
        <v>H.011517</v>
      </c>
      <c r="B39" s="16" t="str">
        <f>Raw!R39</f>
        <v>LA 654: LA 308 - GHEENS S. CUT RD.</v>
      </c>
      <c r="C39" s="17">
        <f>Raw!N39</f>
        <v>82780.06</v>
      </c>
      <c r="D39" s="18">
        <f>Raw!O39</f>
        <v>44694</v>
      </c>
      <c r="E39" s="19" t="str">
        <f>Raw!B39</f>
        <v>STP FLEX</v>
      </c>
    </row>
    <row r="40" spans="1:5" ht="13.8" x14ac:dyDescent="0.25">
      <c r="A40" s="16" t="str">
        <f>Raw!P40</f>
        <v>H.011517</v>
      </c>
      <c r="B40" s="16" t="str">
        <f>Raw!R40</f>
        <v>LA 654: LA 308 - GHEENS S. CUT RD.</v>
      </c>
      <c r="C40" s="17">
        <f>Raw!N40</f>
        <v>24618.33</v>
      </c>
      <c r="D40" s="18">
        <f>Raw!O40</f>
        <v>44826</v>
      </c>
      <c r="E40" s="19" t="str">
        <f>Raw!B40</f>
        <v>STP FLEX</v>
      </c>
    </row>
    <row r="41" spans="1:5" ht="13.8" x14ac:dyDescent="0.25">
      <c r="A41" s="16" t="str">
        <f>Raw!P41</f>
        <v>H.011665</v>
      </c>
      <c r="B41" s="16" t="str">
        <f>Raw!R41</f>
        <v>LA 308 NEAR MCCLOUD RD</v>
      </c>
      <c r="C41" s="17">
        <f>Raw!N41</f>
        <v>-116970.44</v>
      </c>
      <c r="D41" s="18">
        <f>Raw!O41</f>
        <v>44537</v>
      </c>
      <c r="E41" s="19" t="str">
        <f>Raw!B41</f>
        <v>HSIPPEN</v>
      </c>
    </row>
    <row r="42" spans="1:5" ht="13.8" x14ac:dyDescent="0.25">
      <c r="A42" s="16" t="str">
        <f>Raw!P42</f>
        <v>H.011963</v>
      </c>
      <c r="B42" s="16" t="str">
        <f>Raw!R42</f>
        <v>LA 648: DRAIN CANAL BRIDGE</v>
      </c>
      <c r="C42" s="17">
        <f>Raw!N42</f>
        <v>164060.16</v>
      </c>
      <c r="D42" s="18">
        <f>Raw!O42</f>
        <v>44743</v>
      </c>
      <c r="E42" s="19" t="str">
        <f>Raw!B42</f>
        <v>STP FLEX</v>
      </c>
    </row>
    <row r="43" spans="1:5" ht="13.8" x14ac:dyDescent="0.25">
      <c r="A43" s="16" t="str">
        <f>Raw!P43</f>
        <v>H.012339</v>
      </c>
      <c r="B43" s="16" t="str">
        <f>Raw!R43</f>
        <v>LA 24 SIDEWALK REHAB</v>
      </c>
      <c r="C43" s="17">
        <f>Raw!N43</f>
        <v>188554.01</v>
      </c>
      <c r="D43" s="18">
        <f>Raw!O43</f>
        <v>44739</v>
      </c>
      <c r="E43" s="19" t="str">
        <f>Raw!B43</f>
        <v>STPFLEX-E</v>
      </c>
    </row>
    <row r="44" spans="1:5" ht="13.8" x14ac:dyDescent="0.25">
      <c r="A44" s="16" t="str">
        <f>Raw!P44</f>
        <v>H.012479</v>
      </c>
      <c r="B44" s="16" t="str">
        <f>Raw!R44</f>
        <v>AUDUBON AVE &amp; ARDOYNE DR MINI-ROUNDABOUT</v>
      </c>
      <c r="C44" s="17">
        <f>Raw!N44</f>
        <v>-27895.34</v>
      </c>
      <c r="D44" s="18">
        <f>Raw!O44</f>
        <v>44735</v>
      </c>
      <c r="E44" s="19" t="str">
        <f>Raw!B44</f>
        <v>HSIPPEN</v>
      </c>
    </row>
    <row r="45" spans="1:5" ht="13.8" x14ac:dyDescent="0.25">
      <c r="A45" s="16" t="str">
        <f>Raw!P45</f>
        <v>H.012479</v>
      </c>
      <c r="B45" s="16" t="str">
        <f>Raw!R45</f>
        <v>AUDUBON AVE &amp; ARDOYNE DR MINI-ROUNDABOUT</v>
      </c>
      <c r="C45" s="17">
        <f>Raw!N45</f>
        <v>-6376.04</v>
      </c>
      <c r="D45" s="18">
        <f>Raw!O45</f>
        <v>44735</v>
      </c>
      <c r="E45" s="19" t="str">
        <f>Raw!B45</f>
        <v>HSIPPEN</v>
      </c>
    </row>
    <row r="46" spans="1:5" ht="13.8" x14ac:dyDescent="0.25">
      <c r="A46" s="16" t="str">
        <f>Raw!P46</f>
        <v>H.012530</v>
      </c>
      <c r="B46" s="16" t="str">
        <f>Raw!R46</f>
        <v>LA 3185: DRAIN CANAL BRIDGES</v>
      </c>
      <c r="C46" s="17">
        <f>Raw!N46</f>
        <v>609872.34</v>
      </c>
      <c r="D46" s="18">
        <f>Raw!O46</f>
        <v>44743</v>
      </c>
      <c r="E46" s="19" t="str">
        <f>Raw!B46</f>
        <v>STP FLEX</v>
      </c>
    </row>
    <row r="47" spans="1:5" ht="13.8" x14ac:dyDescent="0.25">
      <c r="A47" s="16" t="str">
        <f>Raw!P47</f>
        <v>H.012593</v>
      </c>
      <c r="B47" s="16" t="str">
        <f>Raw!R47</f>
        <v>LA 308: TURN LANE AT LA 648</v>
      </c>
      <c r="C47" s="17">
        <f>Raw!N47</f>
        <v>-43691.41</v>
      </c>
      <c r="D47" s="18">
        <f>Raw!O47</f>
        <v>44536</v>
      </c>
      <c r="E47" s="19" t="str">
        <f>Raw!B47</f>
        <v>STP FLEX</v>
      </c>
    </row>
    <row r="48" spans="1:5" ht="13.8" x14ac:dyDescent="0.25">
      <c r="A48" s="16" t="str">
        <f>Raw!P48</f>
        <v>H.013116</v>
      </c>
      <c r="B48" s="16" t="str">
        <f>Raw!R48</f>
        <v>LA 20 WIDEN: LA 307 - S. VACHERIE</v>
      </c>
      <c r="C48" s="17">
        <f>Raw!N48</f>
        <v>319724</v>
      </c>
      <c r="D48" s="18">
        <f>Raw!O48</f>
        <v>44641</v>
      </c>
      <c r="E48" s="19" t="str">
        <f>Raw!B48</f>
        <v>HSIPPEN</v>
      </c>
    </row>
    <row r="49" spans="1:5" ht="13.8" x14ac:dyDescent="0.25">
      <c r="A49" s="16" t="str">
        <f>Raw!P49</f>
        <v>H.013134</v>
      </c>
      <c r="B49" s="16" t="str">
        <f>Raw!R49</f>
        <v>LA 1 TOLL CSC - EMERGENCY GENERATOR</v>
      </c>
      <c r="C49" s="17">
        <f>Raw!N49</f>
        <v>-6016.54</v>
      </c>
      <c r="D49" s="18">
        <f>Raw!O49</f>
        <v>44699</v>
      </c>
      <c r="E49" s="19" t="str">
        <f>Raw!B49</f>
        <v>RCAF</v>
      </c>
    </row>
    <row r="50" spans="1:5" ht="13.8" x14ac:dyDescent="0.25">
      <c r="A50" s="16" t="str">
        <f>Raw!P50</f>
        <v>H.013134</v>
      </c>
      <c r="B50" s="16" t="str">
        <f>Raw!R50</f>
        <v>LA 1 TOLL CSC - EMERGENCY GENERATOR</v>
      </c>
      <c r="C50" s="17">
        <f>Raw!N50</f>
        <v>-18143.09</v>
      </c>
      <c r="D50" s="18">
        <f>Raw!O50</f>
        <v>44699</v>
      </c>
      <c r="E50" s="19" t="str">
        <f>Raw!B50</f>
        <v>STP FLEX</v>
      </c>
    </row>
    <row r="51" spans="1:5" ht="13.8" x14ac:dyDescent="0.25">
      <c r="A51" s="16" t="str">
        <f>Raw!P51</f>
        <v>H.013199</v>
      </c>
      <c r="B51" s="16" t="str">
        <f>Raw!R51</f>
        <v>COUNTRY ESTATES DR OVER ST. LOUIS BAYOU</v>
      </c>
      <c r="C51" s="17">
        <f>Raw!N51</f>
        <v>11204</v>
      </c>
      <c r="D51" s="18">
        <f>Raw!O51</f>
        <v>44487</v>
      </c>
      <c r="E51" s="19" t="str">
        <f>Raw!B51</f>
        <v>STP FLEX</v>
      </c>
    </row>
    <row r="52" spans="1:5" ht="13.8" x14ac:dyDescent="0.25">
      <c r="A52" s="16" t="str">
        <f>Raw!P52</f>
        <v>H.013225</v>
      </c>
      <c r="B52" s="16" t="str">
        <f>Raw!R52</f>
        <v>LA 1: LA 1 BRIDGE - FALGOUT LN</v>
      </c>
      <c r="C52" s="17">
        <f>Raw!N52</f>
        <v>647088.80000000005</v>
      </c>
      <c r="D52" s="18">
        <f>Raw!O52</f>
        <v>44718</v>
      </c>
      <c r="E52" s="19" t="str">
        <f>Raw!B52</f>
        <v>NHPP</v>
      </c>
    </row>
    <row r="53" spans="1:5" ht="13.8" x14ac:dyDescent="0.25">
      <c r="A53" s="16" t="str">
        <f>Raw!P53</f>
        <v>H.013225</v>
      </c>
      <c r="B53" s="16" t="str">
        <f>Raw!R53</f>
        <v>LA 1: LA 1 BRIDGE - FALGOUT LN</v>
      </c>
      <c r="C53" s="17">
        <f>Raw!N53</f>
        <v>0</v>
      </c>
      <c r="D53" s="18">
        <f>Raw!O53</f>
        <v>44551</v>
      </c>
      <c r="E53" s="19" t="str">
        <f>Raw!B53</f>
        <v>NHPP</v>
      </c>
    </row>
    <row r="54" spans="1:5" ht="13.8" x14ac:dyDescent="0.25">
      <c r="A54" s="16" t="str">
        <f>Raw!P54</f>
        <v>H.013225</v>
      </c>
      <c r="B54" s="16" t="str">
        <f>Raw!R54</f>
        <v>LA 1: LA 1 BRIDGE - FALGOUT LN</v>
      </c>
      <c r="C54" s="17">
        <f>Raw!N54</f>
        <v>0</v>
      </c>
      <c r="D54" s="18">
        <f>Raw!O54</f>
        <v>44551</v>
      </c>
      <c r="E54" s="19" t="str">
        <f>Raw!B54</f>
        <v>STP FLEX</v>
      </c>
    </row>
    <row r="55" spans="1:5" ht="13.8" x14ac:dyDescent="0.25">
      <c r="A55" s="16" t="str">
        <f>Raw!P55</f>
        <v>H.013250</v>
      </c>
      <c r="B55" s="16" t="str">
        <f>Raw!R55</f>
        <v>US 90: LA 308 - 2.3 MI E LA 182</v>
      </c>
      <c r="C55" s="17">
        <f>Raw!N55</f>
        <v>183283</v>
      </c>
      <c r="D55" s="18">
        <f>Raw!O55</f>
        <v>44636</v>
      </c>
      <c r="E55" s="19" t="str">
        <f>Raw!B55</f>
        <v>NHPP</v>
      </c>
    </row>
    <row r="56" spans="1:5" ht="13.8" x14ac:dyDescent="0.25">
      <c r="A56" s="16" t="str">
        <f>Raw!P56</f>
        <v>H.013250</v>
      </c>
      <c r="B56" s="16" t="str">
        <f>Raw!R56</f>
        <v>US 90: LA 308 - 2.3 MI E LA 182</v>
      </c>
      <c r="C56" s="17">
        <f>Raw!N56</f>
        <v>221187.31</v>
      </c>
      <c r="D56" s="18">
        <f>Raw!O56</f>
        <v>44694</v>
      </c>
      <c r="E56" s="19" t="str">
        <f>Raw!B56</f>
        <v>NHPP</v>
      </c>
    </row>
    <row r="57" spans="1:5" ht="13.8" x14ac:dyDescent="0.25">
      <c r="A57" s="16" t="str">
        <f>Raw!P57</f>
        <v>H.013269</v>
      </c>
      <c r="B57" s="16" t="str">
        <f>Raw!R57</f>
        <v>AUDUBON AVE OVLY:LA 1 TO TERREBONNE P/L</v>
      </c>
      <c r="C57" s="17">
        <f>Raw!N57</f>
        <v>180222.93</v>
      </c>
      <c r="D57" s="18">
        <f>Raw!O57</f>
        <v>44798</v>
      </c>
      <c r="E57" s="19" t="str">
        <f>Raw!B57</f>
        <v>STPFLEX-E</v>
      </c>
    </row>
    <row r="58" spans="1:5" ht="13.8" x14ac:dyDescent="0.25">
      <c r="A58" s="16" t="str">
        <f>Raw!P58</f>
        <v>H.013322</v>
      </c>
      <c r="B58" s="16" t="str">
        <f>Raw!R58</f>
        <v>LA 3040 FEASIBILITY STUDY (HOUMA,LA)</v>
      </c>
      <c r="C58" s="17">
        <f>Raw!N58</f>
        <v>28768</v>
      </c>
      <c r="D58" s="18">
        <f>Raw!O58</f>
        <v>44580</v>
      </c>
      <c r="E58" s="19" t="str">
        <f>Raw!B58</f>
        <v>HSIPPEN</v>
      </c>
    </row>
    <row r="59" spans="1:5" ht="13.8" x14ac:dyDescent="0.25">
      <c r="A59" s="16" t="str">
        <f>Raw!P59</f>
        <v>H.013340</v>
      </c>
      <c r="B59" s="16" t="str">
        <f>Raw!R59</f>
        <v>VALHI BLVD, MULTI-USE TRAIL, PHASE 1</v>
      </c>
      <c r="C59" s="17">
        <f>Raw!N59</f>
        <v>102432.17</v>
      </c>
      <c r="D59" s="18">
        <f>Raw!O59</f>
        <v>44798</v>
      </c>
      <c r="E59" s="19" t="str">
        <f>Raw!B59</f>
        <v>STPFLEX-E</v>
      </c>
    </row>
    <row r="60" spans="1:5" ht="13.8" x14ac:dyDescent="0.25">
      <c r="A60" s="16" t="str">
        <f>Raw!P60</f>
        <v>H.013429</v>
      </c>
      <c r="B60" s="16" t="str">
        <f>Raw!R60</f>
        <v>DOWNTOWN THIBODAUX SIDEWALKS</v>
      </c>
      <c r="C60" s="17">
        <f>Raw!N60</f>
        <v>120843.74</v>
      </c>
      <c r="D60" s="18">
        <f>Raw!O60</f>
        <v>44784</v>
      </c>
      <c r="E60" s="19" t="str">
        <f>Raw!B60</f>
        <v>STP50-200K</v>
      </c>
    </row>
    <row r="61" spans="1:5" ht="13.8" x14ac:dyDescent="0.25">
      <c r="A61" s="16" t="str">
        <f>Raw!P61</f>
        <v>H.013506</v>
      </c>
      <c r="B61" s="16" t="str">
        <f>Raw!R61</f>
        <v>2018-2023 SHSP S.CENTRAL REG. COALITION</v>
      </c>
      <c r="C61" s="17">
        <f>Raw!N61</f>
        <v>-344000</v>
      </c>
      <c r="D61" s="18">
        <f>Raw!O61</f>
        <v>44644</v>
      </c>
      <c r="E61" s="19" t="str">
        <f>Raw!B61</f>
        <v>HSIPPEN</v>
      </c>
    </row>
    <row r="62" spans="1:5" ht="13.8" x14ac:dyDescent="0.25">
      <c r="A62" s="16" t="str">
        <f>Raw!P62</f>
        <v>H.013506</v>
      </c>
      <c r="B62" s="16" t="str">
        <f>Raw!R62</f>
        <v>2018-2023 SHSP S.CENTRAL REG. COALITION</v>
      </c>
      <c r="C62" s="17">
        <f>Raw!N62</f>
        <v>344000</v>
      </c>
      <c r="D62" s="18">
        <f>Raw!O62</f>
        <v>44644</v>
      </c>
      <c r="E62" s="19" t="str">
        <f>Raw!B62</f>
        <v>HSIPPEN</v>
      </c>
    </row>
    <row r="63" spans="1:5" ht="13.8" x14ac:dyDescent="0.25">
      <c r="A63" s="16" t="str">
        <f>Raw!P63</f>
        <v>H.013714</v>
      </c>
      <c r="B63" s="16" t="str">
        <f>Raw!R63</f>
        <v>VALHI BLVD SHARED-USE PATH (HOUMA)</v>
      </c>
      <c r="C63" s="17">
        <f>Raw!N63</f>
        <v>0</v>
      </c>
      <c r="D63" s="18">
        <f>Raw!O63</f>
        <v>44551</v>
      </c>
      <c r="E63" s="19" t="str">
        <f>Raw!B63</f>
        <v>HSIPPEN</v>
      </c>
    </row>
    <row r="64" spans="1:5" ht="13.8" x14ac:dyDescent="0.25">
      <c r="A64" s="16" t="str">
        <f>Raw!P64</f>
        <v>H.013741</v>
      </c>
      <c r="B64" s="16" t="str">
        <f>Raw!R64</f>
        <v>LA 55: HUMBLE CANAL TO LA 58</v>
      </c>
      <c r="C64" s="17">
        <f>Raw!N64</f>
        <v>150426.35</v>
      </c>
      <c r="D64" s="18">
        <f>Raw!O64</f>
        <v>44798</v>
      </c>
      <c r="E64" s="19" t="str">
        <f>Raw!B64</f>
        <v>STP FLEX</v>
      </c>
    </row>
    <row r="65" spans="1:5" ht="13.8" x14ac:dyDescent="0.25">
      <c r="A65" s="16" t="str">
        <f>Raw!P65</f>
        <v>H.013741</v>
      </c>
      <c r="B65" s="16" t="str">
        <f>Raw!R65</f>
        <v>LA 55: HUMBLE CANAL TO LA 58</v>
      </c>
      <c r="C65" s="17">
        <f>Raw!N65</f>
        <v>247830.26</v>
      </c>
      <c r="D65" s="18">
        <f>Raw!O65</f>
        <v>44683</v>
      </c>
      <c r="E65" s="19" t="str">
        <f>Raw!B65</f>
        <v>STP FLEX</v>
      </c>
    </row>
    <row r="66" spans="1:5" ht="13.8" x14ac:dyDescent="0.25">
      <c r="A66" s="16" t="str">
        <f>Raw!P66</f>
        <v>H.013741</v>
      </c>
      <c r="B66" s="16" t="str">
        <f>Raw!R66</f>
        <v>LA 55: HUMBLE CANAL TO LA 58</v>
      </c>
      <c r="C66" s="17">
        <f>Raw!N66</f>
        <v>78828.509999999995</v>
      </c>
      <c r="D66" s="18">
        <f>Raw!O66</f>
        <v>44740</v>
      </c>
      <c r="E66" s="19" t="str">
        <f>Raw!B66</f>
        <v>STP FLEX</v>
      </c>
    </row>
    <row r="67" spans="1:5" ht="13.8" x14ac:dyDescent="0.25">
      <c r="A67" s="16" t="str">
        <f>Raw!P67</f>
        <v>H.013761</v>
      </c>
      <c r="B67" s="16" t="str">
        <f>Raw!R67</f>
        <v>DISTRICT 02 APPR SLAB LEVELING PHASE 2</v>
      </c>
      <c r="C67" s="17">
        <f>Raw!N67</f>
        <v>18282.95</v>
      </c>
      <c r="D67" s="18">
        <f>Raw!O67</f>
        <v>44637</v>
      </c>
      <c r="E67" s="19" t="str">
        <f>Raw!B67</f>
        <v>STP&lt;200K</v>
      </c>
    </row>
    <row r="68" spans="1:5" ht="13.8" x14ac:dyDescent="0.25">
      <c r="A68" s="16" t="str">
        <f>Raw!P68</f>
        <v>H.013761</v>
      </c>
      <c r="B68" s="16" t="str">
        <f>Raw!R68</f>
        <v>DISTRICT 02 APPR SLAB LEVELING PHASE 2</v>
      </c>
      <c r="C68" s="17">
        <f>Raw!N68</f>
        <v>0</v>
      </c>
      <c r="D68" s="18">
        <f>Raw!O68</f>
        <v>44615</v>
      </c>
      <c r="E68" s="19" t="str">
        <f>Raw!B68</f>
        <v>STP&lt;200K</v>
      </c>
    </row>
    <row r="69" spans="1:5" ht="13.8" x14ac:dyDescent="0.25">
      <c r="A69" s="16" t="str">
        <f>Raw!P69</f>
        <v>H.013761</v>
      </c>
      <c r="B69" s="16" t="str">
        <f>Raw!R69</f>
        <v>DISTRICT 02 APPR SLAB LEVELING PHASE 2</v>
      </c>
      <c r="C69" s="17">
        <f>Raw!N69</f>
        <v>58027.56</v>
      </c>
      <c r="D69" s="18">
        <f>Raw!O69</f>
        <v>44532</v>
      </c>
      <c r="E69" s="19" t="str">
        <f>Raw!B69</f>
        <v>STP&lt;200K</v>
      </c>
    </row>
    <row r="70" spans="1:5" ht="13.8" x14ac:dyDescent="0.25">
      <c r="A70" s="16" t="str">
        <f>Raw!P70</f>
        <v>H.013902</v>
      </c>
      <c r="B70" s="16" t="str">
        <f>Raw!R70</f>
        <v>LA 3040: PATCHING S HOLLYWOOD - LA 24</v>
      </c>
      <c r="C70" s="17">
        <f>Raw!N70</f>
        <v>-112879.59</v>
      </c>
      <c r="D70" s="18">
        <f>Raw!O70</f>
        <v>44483</v>
      </c>
      <c r="E70" s="19" t="str">
        <f>Raw!B70</f>
        <v>STP&lt;200K</v>
      </c>
    </row>
    <row r="71" spans="1:5" ht="13.8" x14ac:dyDescent="0.25">
      <c r="A71" s="16" t="str">
        <f>Raw!P71</f>
        <v>H.013926</v>
      </c>
      <c r="B71" s="16" t="str">
        <f>Raw!R71</f>
        <v>NSU BAYOUSIDE TRAILHEAD</v>
      </c>
      <c r="C71" s="17">
        <f>Raw!N71</f>
        <v>7411.69</v>
      </c>
      <c r="D71" s="18">
        <f>Raw!O71</f>
        <v>44620</v>
      </c>
      <c r="E71" s="19" t="str">
        <f>Raw!B71</f>
        <v>RTP</v>
      </c>
    </row>
    <row r="72" spans="1:5" ht="13.8" x14ac:dyDescent="0.25">
      <c r="A72" s="16" t="str">
        <f>Raw!P72</f>
        <v>H.014068</v>
      </c>
      <c r="B72" s="16" t="str">
        <f>Raw!R72</f>
        <v>LA 1: ELSON LN. - LA 182</v>
      </c>
      <c r="C72" s="17">
        <f>Raw!N72</f>
        <v>1000</v>
      </c>
      <c r="D72" s="18">
        <f>Raw!O72</f>
        <v>44678</v>
      </c>
      <c r="E72" s="19" t="str">
        <f>Raw!B72</f>
        <v>DEMO STIC</v>
      </c>
    </row>
    <row r="73" spans="1:5" ht="13.8" x14ac:dyDescent="0.25">
      <c r="A73" s="16" t="str">
        <f>Raw!P73</f>
        <v>H.014068</v>
      </c>
      <c r="B73" s="16" t="str">
        <f>Raw!R73</f>
        <v>LA 1: ELSON LN. - LA 182</v>
      </c>
      <c r="C73" s="17">
        <f>Raw!N73</f>
        <v>149219.54</v>
      </c>
      <c r="D73" s="18">
        <f>Raw!O73</f>
        <v>44705</v>
      </c>
      <c r="E73" s="19" t="str">
        <f>Raw!B73</f>
        <v>NHPP</v>
      </c>
    </row>
    <row r="74" spans="1:5" ht="13.8" x14ac:dyDescent="0.25">
      <c r="A74" s="16" t="str">
        <f>Raw!P74</f>
        <v>H.014069</v>
      </c>
      <c r="B74" s="16" t="str">
        <f>Raw!R74</f>
        <v>LA 20: DUCROS RD. - LA 648</v>
      </c>
      <c r="C74" s="17">
        <f>Raw!N74</f>
        <v>1556511.06</v>
      </c>
      <c r="D74" s="18">
        <f>Raw!O74</f>
        <v>44564</v>
      </c>
      <c r="E74" s="19" t="str">
        <f>Raw!B74</f>
        <v>NHPP</v>
      </c>
    </row>
    <row r="75" spans="1:5" ht="13.8" x14ac:dyDescent="0.25">
      <c r="A75" s="16" t="str">
        <f>Raw!P75</f>
        <v>H.014069</v>
      </c>
      <c r="B75" s="16" t="str">
        <f>Raw!R75</f>
        <v>LA 20: DUCROS RD. - LA 648</v>
      </c>
      <c r="C75" s="17">
        <f>Raw!N75</f>
        <v>389714.35</v>
      </c>
      <c r="D75" s="18">
        <f>Raw!O75</f>
        <v>44622</v>
      </c>
      <c r="E75" s="19" t="str">
        <f>Raw!B75</f>
        <v>NHPP</v>
      </c>
    </row>
    <row r="76" spans="1:5" ht="13.8" x14ac:dyDescent="0.25">
      <c r="A76" s="16" t="str">
        <f>Raw!P76</f>
        <v>H.014070</v>
      </c>
      <c r="B76" s="16" t="str">
        <f>Raw!R76</f>
        <v>LA 24 NB: LA 664 - ST. GEORGE RD.</v>
      </c>
      <c r="C76" s="17">
        <f>Raw!N76</f>
        <v>6795664.7000000002</v>
      </c>
      <c r="D76" s="18">
        <f>Raw!O76</f>
        <v>44494</v>
      </c>
      <c r="E76" s="19" t="str">
        <f>Raw!B76</f>
        <v>NHPP</v>
      </c>
    </row>
    <row r="77" spans="1:5" ht="13.8" x14ac:dyDescent="0.25">
      <c r="A77" s="16" t="str">
        <f>Raw!P77</f>
        <v>H.014071</v>
      </c>
      <c r="B77" s="16" t="str">
        <f>Raw!R77</f>
        <v>LA 308: THERIOT CANAL - ST. CHARLES BR.</v>
      </c>
      <c r="C77" s="17">
        <f>Raw!N77</f>
        <v>2257959.3199999998</v>
      </c>
      <c r="D77" s="18">
        <f>Raw!O77</f>
        <v>44564</v>
      </c>
      <c r="E77" s="19" t="str">
        <f>Raw!B77</f>
        <v>COVID</v>
      </c>
    </row>
    <row r="78" spans="1:5" ht="13.8" x14ac:dyDescent="0.25">
      <c r="A78" s="16" t="str">
        <f>Raw!P78</f>
        <v>H.014071</v>
      </c>
      <c r="B78" s="16" t="str">
        <f>Raw!R78</f>
        <v>LA 308: THERIOT CANAL - ST. CHARLES BR.</v>
      </c>
      <c r="C78" s="17">
        <f>Raw!N78</f>
        <v>484967.7</v>
      </c>
      <c r="D78" s="18">
        <f>Raw!O78</f>
        <v>44615</v>
      </c>
      <c r="E78" s="19" t="str">
        <f>Raw!B78</f>
        <v>COVID</v>
      </c>
    </row>
    <row r="79" spans="1:5" ht="13.8" x14ac:dyDescent="0.25">
      <c r="A79" s="16" t="str">
        <f>Raw!P79</f>
        <v>H.014071</v>
      </c>
      <c r="B79" s="16" t="str">
        <f>Raw!R79</f>
        <v>LA 308: THERIOT CANAL - ST. CHARLES BR.</v>
      </c>
      <c r="C79" s="17">
        <f>Raw!N79</f>
        <v>308283.8</v>
      </c>
      <c r="D79" s="18">
        <f>Raw!O79</f>
        <v>44564</v>
      </c>
      <c r="E79" s="19" t="str">
        <f>Raw!B79</f>
        <v>STP FLEX</v>
      </c>
    </row>
    <row r="80" spans="1:5" ht="13.8" x14ac:dyDescent="0.25">
      <c r="A80" s="16" t="str">
        <f>Raw!P80</f>
        <v>H.014071</v>
      </c>
      <c r="B80" s="16" t="str">
        <f>Raw!R80</f>
        <v>LA 308: THERIOT CANAL - ST. CHARLES BR.</v>
      </c>
      <c r="C80" s="17">
        <f>Raw!N80</f>
        <v>-308283.8</v>
      </c>
      <c r="D80" s="18">
        <f>Raw!O80</f>
        <v>44615</v>
      </c>
      <c r="E80" s="19" t="str">
        <f>Raw!B80</f>
        <v>STP FLEX</v>
      </c>
    </row>
    <row r="81" spans="1:5" ht="13.8" x14ac:dyDescent="0.25">
      <c r="A81" s="16" t="str">
        <f>Raw!P81</f>
        <v>H.014071</v>
      </c>
      <c r="B81" s="16" t="str">
        <f>Raw!R81</f>
        <v>LA 308: THERIOT CANAL - ST. CHARLES BR.</v>
      </c>
      <c r="C81" s="17">
        <f>Raw!N81</f>
        <v>374497.92</v>
      </c>
      <c r="D81" s="18">
        <f>Raw!O81</f>
        <v>44615</v>
      </c>
      <c r="E81" s="19" t="str">
        <f>Raw!B81</f>
        <v>STP FLEX</v>
      </c>
    </row>
    <row r="82" spans="1:5" ht="13.8" x14ac:dyDescent="0.25">
      <c r="A82" s="16" t="str">
        <f>Raw!P82</f>
        <v>H.014075</v>
      </c>
      <c r="B82" s="16" t="str">
        <f>Raw!R82</f>
        <v>LA 648: LA 20 - LA 1</v>
      </c>
      <c r="C82" s="17">
        <f>Raw!N82</f>
        <v>347425.8</v>
      </c>
      <c r="D82" s="18">
        <f>Raw!O82</f>
        <v>44662</v>
      </c>
      <c r="E82" s="19" t="str">
        <f>Raw!B82</f>
        <v>STP FLEX</v>
      </c>
    </row>
    <row r="83" spans="1:5" ht="13.8" x14ac:dyDescent="0.25">
      <c r="A83" s="16" t="str">
        <f>Raw!P83</f>
        <v>H.014075</v>
      </c>
      <c r="B83" s="16" t="str">
        <f>Raw!R83</f>
        <v>LA 648: LA 20 - LA 1</v>
      </c>
      <c r="C83" s="17">
        <f>Raw!N83</f>
        <v>-92384.26</v>
      </c>
      <c r="D83" s="18">
        <f>Raw!O83</f>
        <v>44721</v>
      </c>
      <c r="E83" s="19" t="str">
        <f>Raw!B83</f>
        <v>STP FLEX</v>
      </c>
    </row>
    <row r="84" spans="1:5" ht="13.8" x14ac:dyDescent="0.25">
      <c r="A84" s="16" t="str">
        <f>Raw!P84</f>
        <v>H.014075</v>
      </c>
      <c r="B84" s="16" t="str">
        <f>Raw!R84</f>
        <v>LA 648: LA 20 - LA 1</v>
      </c>
      <c r="C84" s="17">
        <f>Raw!N84</f>
        <v>159383.79</v>
      </c>
      <c r="D84" s="18">
        <f>Raw!O84</f>
        <v>44721</v>
      </c>
      <c r="E84" s="19" t="str">
        <f>Raw!B84</f>
        <v>COVID</v>
      </c>
    </row>
    <row r="85" spans="1:5" ht="13.8" x14ac:dyDescent="0.25">
      <c r="A85" s="16" t="str">
        <f>Raw!P85</f>
        <v>H.014075</v>
      </c>
      <c r="B85" s="16" t="str">
        <f>Raw!R85</f>
        <v>LA 648: LA 20 - LA 1</v>
      </c>
      <c r="C85" s="17">
        <f>Raw!N85</f>
        <v>1708611.42</v>
      </c>
      <c r="D85" s="18">
        <f>Raw!O85</f>
        <v>44662</v>
      </c>
      <c r="E85" s="19" t="str">
        <f>Raw!B85</f>
        <v>COVID</v>
      </c>
    </row>
    <row r="86" spans="1:5" ht="13.8" x14ac:dyDescent="0.25">
      <c r="A86" s="16" t="str">
        <f>Raw!P86</f>
        <v>H.014270</v>
      </c>
      <c r="B86" s="16" t="str">
        <f>Raw!R86</f>
        <v>LEFORT BYPASS ROAD OVER CUT OFF BAYOU</v>
      </c>
      <c r="C86" s="17">
        <f>Raw!N86</f>
        <v>12514.98</v>
      </c>
      <c r="D86" s="18">
        <f>Raw!O86</f>
        <v>44754</v>
      </c>
      <c r="E86" s="19" t="str">
        <f>Raw!B86</f>
        <v>FBR-OFF</v>
      </c>
    </row>
    <row r="87" spans="1:5" ht="13.8" x14ac:dyDescent="0.25">
      <c r="A87" s="16" t="str">
        <f>Raw!P87</f>
        <v>H.014270</v>
      </c>
      <c r="B87" s="16" t="str">
        <f>Raw!R87</f>
        <v>LEFORT BYPASS ROAD OVER CUT OFF BAYOU</v>
      </c>
      <c r="C87" s="17">
        <f>Raw!N87</f>
        <v>62769.7</v>
      </c>
      <c r="D87" s="18">
        <f>Raw!O87</f>
        <v>44774</v>
      </c>
      <c r="E87" s="19" t="str">
        <f>Raw!B87</f>
        <v>FBR-OFF</v>
      </c>
    </row>
    <row r="88" spans="1:5" ht="13.8" x14ac:dyDescent="0.25">
      <c r="A88" s="16" t="str">
        <f>Raw!P88</f>
        <v>H.014406</v>
      </c>
      <c r="B88" s="16" t="str">
        <f>Raw!R88</f>
        <v>LA 661: HOUMA NAV MB ELECTRICAL REPAIR</v>
      </c>
      <c r="C88" s="17">
        <f>Raw!N88</f>
        <v>10000</v>
      </c>
      <c r="D88" s="18">
        <f>Raw!O88</f>
        <v>44543</v>
      </c>
      <c r="E88" s="19" t="str">
        <f>Raw!B88</f>
        <v>STP FLEX</v>
      </c>
    </row>
    <row r="89" spans="1:5" ht="13.8" x14ac:dyDescent="0.25">
      <c r="A89" s="16" t="str">
        <f>Raw!P89</f>
        <v>H.014406</v>
      </c>
      <c r="B89" s="16" t="str">
        <f>Raw!R89</f>
        <v>LA 661: HOUMA NAV MB ELECTRICAL REPAIR</v>
      </c>
      <c r="C89" s="17">
        <f>Raw!N89</f>
        <v>388248.76</v>
      </c>
      <c r="D89" s="18">
        <f>Raw!O89</f>
        <v>44599</v>
      </c>
      <c r="E89" s="19" t="str">
        <f>Raw!B89</f>
        <v>STP FLEX</v>
      </c>
    </row>
    <row r="90" spans="1:5" ht="13.8" x14ac:dyDescent="0.25">
      <c r="A90" s="16" t="str">
        <f>Raw!P90</f>
        <v>H.014749</v>
      </c>
      <c r="B90" s="16" t="str">
        <f>Raw!R90</f>
        <v>LA 58 MONTEGUT MB EMER REPAIR-HURR. IDA</v>
      </c>
      <c r="C90" s="17">
        <f>Raw!N90</f>
        <v>11648.81</v>
      </c>
      <c r="D90" s="18">
        <f>Raw!O90</f>
        <v>44508</v>
      </c>
      <c r="E90" s="19" t="str">
        <f>Raw!B90</f>
        <v>STP FLEX</v>
      </c>
    </row>
    <row r="91" spans="1:5" ht="13.8" x14ac:dyDescent="0.25">
      <c r="A91" s="16" t="str">
        <f>Raw!P91</f>
        <v>H.014749</v>
      </c>
      <c r="B91" s="16" t="str">
        <f>Raw!R91</f>
        <v>LA 58 MONTEGUT MB EMER REPAIR-HURR. IDA</v>
      </c>
      <c r="C91" s="17">
        <f>Raw!N91</f>
        <v>-11648.81</v>
      </c>
      <c r="D91" s="18">
        <f>Raw!O91</f>
        <v>44608</v>
      </c>
      <c r="E91" s="19" t="str">
        <f>Raw!B91</f>
        <v>STP FLEX</v>
      </c>
    </row>
    <row r="92" spans="1:5" ht="13.8" x14ac:dyDescent="0.25">
      <c r="A92" s="16" t="str">
        <f>Raw!P92</f>
        <v>H.014749</v>
      </c>
      <c r="B92" s="16" t="str">
        <f>Raw!R92</f>
        <v>LA 58 MONTEGUT MB EMER REPAIR-HURR. IDA</v>
      </c>
      <c r="C92" s="17">
        <f>Raw!N92</f>
        <v>11648.81</v>
      </c>
      <c r="D92" s="18">
        <f>Raw!O92</f>
        <v>44608</v>
      </c>
      <c r="E92" s="19" t="str">
        <f>Raw!B92</f>
        <v>ER</v>
      </c>
    </row>
    <row r="93" spans="1:5" ht="13.8" x14ac:dyDescent="0.25">
      <c r="A93" s="16" t="str">
        <f>Raw!P93</f>
        <v>H.014751</v>
      </c>
      <c r="B93" s="16" t="str">
        <f>Raw!R93</f>
        <v>LA 1:TURN LN @ BRANDYWINE-COUNTRY CLUB</v>
      </c>
      <c r="C93" s="17">
        <f>Raw!N93</f>
        <v>1145890.08</v>
      </c>
      <c r="D93" s="18">
        <f>Raw!O93</f>
        <v>44606</v>
      </c>
      <c r="E93" s="19" t="str">
        <f>Raw!B93</f>
        <v>STP FLEX</v>
      </c>
    </row>
    <row r="94" spans="1:5" ht="13.8" x14ac:dyDescent="0.25">
      <c r="A94" s="16" t="str">
        <f>Raw!P94</f>
        <v>H.014751</v>
      </c>
      <c r="B94" s="16" t="str">
        <f>Raw!R94</f>
        <v>LA 1:TURN LN @ BRANDYWINE-COUNTRY CLUB</v>
      </c>
      <c r="C94" s="17">
        <f>Raw!N94</f>
        <v>64486.16</v>
      </c>
      <c r="D94" s="18">
        <f>Raw!O94</f>
        <v>44649</v>
      </c>
      <c r="E94" s="19" t="str">
        <f>Raw!B94</f>
        <v>STP FLEX</v>
      </c>
    </row>
    <row r="95" spans="1:5" ht="13.8" x14ac:dyDescent="0.25">
      <c r="A95" s="16" t="str">
        <f>Raw!P95</f>
        <v>H.014795</v>
      </c>
      <c r="B95" s="16" t="str">
        <f>Raw!R95</f>
        <v>LA 308: GOLDEN MEADOW BR EMER HURR RPRS</v>
      </c>
      <c r="C95" s="17">
        <f>Raw!N95</f>
        <v>71356.81</v>
      </c>
      <c r="D95" s="18">
        <f>Raw!O95</f>
        <v>44608</v>
      </c>
      <c r="E95" s="19" t="str">
        <f>Raw!B95</f>
        <v>ER</v>
      </c>
    </row>
    <row r="96" spans="1:5" ht="13.8" x14ac:dyDescent="0.25">
      <c r="A96" s="16" t="str">
        <f>Raw!P96</f>
        <v>H.014795</v>
      </c>
      <c r="B96" s="16" t="str">
        <f>Raw!R96</f>
        <v>LA 308: GOLDEN MEADOW BR EMER HURR RPRS</v>
      </c>
      <c r="C96" s="17">
        <f>Raw!N96</f>
        <v>-71356.81</v>
      </c>
      <c r="D96" s="18">
        <f>Raw!O96</f>
        <v>44608</v>
      </c>
      <c r="E96" s="19" t="str">
        <f>Raw!B96</f>
        <v>STP FLEX</v>
      </c>
    </row>
    <row r="97" spans="1:5" ht="13.8" x14ac:dyDescent="0.25">
      <c r="A97" s="16" t="str">
        <f>Raw!P97</f>
        <v>H.014795</v>
      </c>
      <c r="B97" s="16" t="str">
        <f>Raw!R97</f>
        <v>LA 308: GOLDEN MEADOW BR EMER HURR RPRS</v>
      </c>
      <c r="C97" s="17">
        <f>Raw!N97</f>
        <v>60656.81</v>
      </c>
      <c r="D97" s="18">
        <f>Raw!O97</f>
        <v>44550</v>
      </c>
      <c r="E97" s="19" t="str">
        <f>Raw!B97</f>
        <v>STP FLEX</v>
      </c>
    </row>
    <row r="98" spans="1:5" ht="13.8" x14ac:dyDescent="0.25">
      <c r="A98" s="16" t="str">
        <f>Raw!P98</f>
        <v>H.014808</v>
      </c>
      <c r="B98" s="16" t="str">
        <f>Raw!R98</f>
        <v>LA661 BYU TERREBONNE/HOWARD MB ROOF RPRS</v>
      </c>
      <c r="C98" s="17">
        <f>Raw!N98</f>
        <v>-10294.719999999999</v>
      </c>
      <c r="D98" s="18">
        <f>Raw!O98</f>
        <v>44608</v>
      </c>
      <c r="E98" s="19" t="str">
        <f>Raw!B98</f>
        <v>STP FLEX</v>
      </c>
    </row>
    <row r="99" spans="1:5" ht="13.8" x14ac:dyDescent="0.25">
      <c r="A99" s="16" t="str">
        <f>Raw!P99</f>
        <v>H.014808</v>
      </c>
      <c r="B99" s="16" t="str">
        <f>Raw!R99</f>
        <v>LA661 BYU TERREBONNE/HOWARD MB ROOF RPRS</v>
      </c>
      <c r="C99" s="17">
        <f>Raw!N99</f>
        <v>10294.719999999999</v>
      </c>
      <c r="D99" s="18">
        <f>Raw!O99</f>
        <v>44608</v>
      </c>
      <c r="E99" s="19" t="str">
        <f>Raw!B99</f>
        <v>ER</v>
      </c>
    </row>
    <row r="100" spans="1:5" ht="13.8" x14ac:dyDescent="0.25">
      <c r="A100" s="16" t="str">
        <f>Raw!P100</f>
        <v>H.014817</v>
      </c>
      <c r="B100" s="16" t="str">
        <f>Raw!R100</f>
        <v>LA 315: DULARGE MB EMER ROOF RPRS</v>
      </c>
      <c r="C100" s="17">
        <f>Raw!N100</f>
        <v>-10422.56</v>
      </c>
      <c r="D100" s="18">
        <f>Raw!O100</f>
        <v>44608</v>
      </c>
      <c r="E100" s="19" t="str">
        <f>Raw!B100</f>
        <v>STP FLEX</v>
      </c>
    </row>
    <row r="101" spans="1:5" ht="13.8" x14ac:dyDescent="0.25">
      <c r="A101" s="16" t="str">
        <f>Raw!P101</f>
        <v>H.014817</v>
      </c>
      <c r="B101" s="16" t="str">
        <f>Raw!R101</f>
        <v>LA 315: DULARGE MB EMER ROOF RPRS</v>
      </c>
      <c r="C101" s="17">
        <f>Raw!N101</f>
        <v>10422.56</v>
      </c>
      <c r="D101" s="18">
        <f>Raw!O101</f>
        <v>44608</v>
      </c>
      <c r="E101" s="19" t="str">
        <f>Raw!B101</f>
        <v>ER</v>
      </c>
    </row>
    <row r="102" spans="1:5" ht="13.8" x14ac:dyDescent="0.25">
      <c r="A102" s="16" t="str">
        <f>Raw!P102</f>
        <v>H.014825</v>
      </c>
      <c r="B102" s="16" t="str">
        <f>Raw!R102</f>
        <v>LA 1: EMERGENCY REPAIRS, HURRICANE IDA</v>
      </c>
      <c r="C102" s="17">
        <f>Raw!N102</f>
        <v>-86353.19</v>
      </c>
      <c r="D102" s="18">
        <f>Raw!O102</f>
        <v>44754</v>
      </c>
      <c r="E102" s="19" t="str">
        <f>Raw!B102</f>
        <v>STP FLEX</v>
      </c>
    </row>
    <row r="103" spans="1:5" ht="13.8" x14ac:dyDescent="0.25">
      <c r="A103" s="16" t="str">
        <f>Raw!P103</f>
        <v>H.014825</v>
      </c>
      <c r="B103" s="16" t="str">
        <f>Raw!R103</f>
        <v>LA 1: EMERGENCY REPAIRS, HURRICANE IDA</v>
      </c>
      <c r="C103" s="17">
        <f>Raw!N103</f>
        <v>86353.19</v>
      </c>
      <c r="D103" s="18">
        <f>Raw!O103</f>
        <v>44754</v>
      </c>
      <c r="E103" s="19" t="str">
        <f>Raw!B103</f>
        <v>ER</v>
      </c>
    </row>
    <row r="104" spans="1:5" ht="13.8" x14ac:dyDescent="0.25">
      <c r="A104" s="16" t="str">
        <f>Raw!P104</f>
        <v>H.014825</v>
      </c>
      <c r="B104" s="16" t="str">
        <f>Raw!R104</f>
        <v>LA 1: EMERGENCY REPAIRS, HURRICANE IDA</v>
      </c>
      <c r="C104" s="17">
        <f>Raw!N104</f>
        <v>2999526.81</v>
      </c>
      <c r="D104" s="18">
        <f>Raw!O104</f>
        <v>44826</v>
      </c>
      <c r="E104" s="19" t="str">
        <f>Raw!B104</f>
        <v>ER</v>
      </c>
    </row>
    <row r="105" spans="1:5" ht="13.8" x14ac:dyDescent="0.25">
      <c r="A105" s="16" t="str">
        <f>Raw!P105</f>
        <v>H.014825</v>
      </c>
      <c r="B105" s="16" t="str">
        <f>Raw!R105</f>
        <v>LA 1: EMERGENCY REPAIRS, HURRICANE IDA</v>
      </c>
      <c r="C105" s="17">
        <f>Raw!N105</f>
        <v>-2999526.81</v>
      </c>
      <c r="D105" s="18">
        <f>Raw!O105</f>
        <v>44826</v>
      </c>
      <c r="E105" s="19" t="str">
        <f>Raw!B105</f>
        <v>STP FLEX</v>
      </c>
    </row>
    <row r="106" spans="1:5" ht="13.8" x14ac:dyDescent="0.25">
      <c r="A106" s="16" t="str">
        <f>Raw!P106</f>
        <v>H.014829</v>
      </c>
      <c r="B106" s="16" t="str">
        <f>Raw!R106</f>
        <v>LA 661: HOUMA NAV MB EMER HURR RPRS</v>
      </c>
      <c r="C106" s="17">
        <f>Raw!N106</f>
        <v>-82657.5</v>
      </c>
      <c r="D106" s="18">
        <f>Raw!O106</f>
        <v>44608</v>
      </c>
      <c r="E106" s="19" t="str">
        <f>Raw!B106</f>
        <v>STP FLEX</v>
      </c>
    </row>
    <row r="107" spans="1:5" ht="13.8" x14ac:dyDescent="0.25">
      <c r="A107" s="16" t="str">
        <f>Raw!P107</f>
        <v>H.014829</v>
      </c>
      <c r="B107" s="16" t="str">
        <f>Raw!R107</f>
        <v>LA 661: HOUMA NAV MB EMER HURR RPRS</v>
      </c>
      <c r="C107" s="17">
        <f>Raw!N107</f>
        <v>82657.5</v>
      </c>
      <c r="D107" s="18">
        <f>Raw!O107</f>
        <v>44608</v>
      </c>
      <c r="E107" s="19" t="str">
        <f>Raw!B107</f>
        <v>ER</v>
      </c>
    </row>
    <row r="108" spans="1:5" ht="13.8" x14ac:dyDescent="0.25">
      <c r="A108" s="16" t="str">
        <f>Raw!P108</f>
        <v>H.014900</v>
      </c>
      <c r="B108" s="16" t="str">
        <f>Raw!R108</f>
        <v>LA57,3162,661,3087:MB BARRIER RPRS(HBI)</v>
      </c>
      <c r="C108" s="17">
        <f>Raw!N108</f>
        <v>-1187071.9099999999</v>
      </c>
      <c r="D108" s="18">
        <f>Raw!O108</f>
        <v>44826</v>
      </c>
      <c r="E108" s="19" t="str">
        <f>Raw!B108</f>
        <v>STP FLEX</v>
      </c>
    </row>
    <row r="109" spans="1:5" ht="13.8" x14ac:dyDescent="0.25">
      <c r="A109" s="16" t="str">
        <f>Raw!P109</f>
        <v>H.014900</v>
      </c>
      <c r="B109" s="16" t="str">
        <f>Raw!R109</f>
        <v>LA57,3162,661,3087:MB BARRIER RPRS(HBI)</v>
      </c>
      <c r="C109" s="17">
        <f>Raw!N109</f>
        <v>1187071.9099999999</v>
      </c>
      <c r="D109" s="18">
        <f>Raw!O109</f>
        <v>44508</v>
      </c>
      <c r="E109" s="19" t="str">
        <f>Raw!B109</f>
        <v>STP FLEX</v>
      </c>
    </row>
    <row r="110" spans="1:5" ht="13.8" x14ac:dyDescent="0.25">
      <c r="A110" s="16" t="str">
        <f>Raw!P110</f>
        <v>H.014900</v>
      </c>
      <c r="B110" s="16" t="str">
        <f>Raw!R110</f>
        <v>LA57,3162,661,3087:MB BARRIER RPRS(HBI)</v>
      </c>
      <c r="C110" s="17">
        <f>Raw!N110</f>
        <v>1187071.9099999999</v>
      </c>
      <c r="D110" s="18">
        <f>Raw!O110</f>
        <v>44826</v>
      </c>
      <c r="E110" s="19" t="str">
        <f>Raw!B110</f>
        <v>ER</v>
      </c>
    </row>
    <row r="111" spans="1:5" ht="13.8" x14ac:dyDescent="0.25">
      <c r="A111" s="16" t="str">
        <f>Raw!P111</f>
        <v>H.014915</v>
      </c>
      <c r="B111" s="16" t="str">
        <f>Raw!R111</f>
        <v>TERR. &amp; LAF. OP HSE ROOF RPRS-IDA(HBI)</v>
      </c>
      <c r="C111" s="17">
        <f>Raw!N111</f>
        <v>612549.39</v>
      </c>
      <c r="D111" s="18">
        <f>Raw!O111</f>
        <v>44544</v>
      </c>
      <c r="E111" s="19" t="str">
        <f>Raw!B111</f>
        <v>STP FLEX</v>
      </c>
    </row>
    <row r="112" spans="1:5" ht="13.8" x14ac:dyDescent="0.25">
      <c r="A112" s="16" t="str">
        <f>Raw!P112</f>
        <v>H.972322</v>
      </c>
      <c r="B112" s="16" t="str">
        <f>Raw!R112</f>
        <v>HTMPO TRANSPORTATION PLAN UPDATE 19-20</v>
      </c>
      <c r="C112" s="17">
        <f>Raw!N112</f>
        <v>-64308.79</v>
      </c>
      <c r="D112" s="18">
        <f>Raw!O112</f>
        <v>44502</v>
      </c>
      <c r="E112" s="19" t="str">
        <f>Raw!B112</f>
        <v>STP&lt;200K</v>
      </c>
    </row>
    <row r="113" spans="1:5" ht="13.8" x14ac:dyDescent="0.25">
      <c r="A113" s="20" t="str">
        <f>Raw!P113</f>
        <v/>
      </c>
      <c r="B113" s="20" t="s">
        <v>270</v>
      </c>
      <c r="C113" s="21">
        <f>Raw!N113</f>
        <v>92523458.940000013</v>
      </c>
      <c r="D113" s="22"/>
      <c r="E113" s="23" t="str">
        <f>Raw!B113</f>
        <v/>
      </c>
    </row>
    <row r="114" spans="1:5" x14ac:dyDescent="0.25">
      <c r="C114" s="2"/>
      <c r="D114" s="3"/>
    </row>
    <row r="115" spans="1:5" x14ac:dyDescent="0.25">
      <c r="C115" s="2"/>
      <c r="D115" s="3"/>
    </row>
  </sheetData>
  <autoFilter ref="E1:E115" xr:uid="{1EC41F8E-ECAC-479C-964A-FBD0D01B9F46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4F13D-D95D-4E47-9A6C-7D0A4448EE94}">
  <dimension ref="A1:E115"/>
  <sheetViews>
    <sheetView zoomScaleNormal="100" workbookViewId="0">
      <selection activeCell="B2" sqref="B2:C10"/>
    </sheetView>
  </sheetViews>
  <sheetFormatPr defaultRowHeight="13.8" x14ac:dyDescent="0.25"/>
  <cols>
    <col min="1" max="1" width="13.5546875" style="14" bestFit="1" customWidth="1"/>
    <col min="2" max="2" width="37.33203125" style="14" bestFit="1" customWidth="1"/>
    <col min="3" max="3" width="21.77734375" style="14" customWidth="1"/>
    <col min="4" max="4" width="12.33203125" style="14" bestFit="1" customWidth="1"/>
    <col min="5" max="5" width="12.88671875" style="14" bestFit="1" customWidth="1"/>
    <col min="6" max="16384" width="8.88671875" style="14"/>
  </cols>
  <sheetData>
    <row r="1" spans="1:5" ht="27.6" x14ac:dyDescent="0.3">
      <c r="A1" s="25" t="s">
        <v>271</v>
      </c>
      <c r="B1" s="26" t="s">
        <v>266</v>
      </c>
      <c r="C1" s="24" t="s">
        <v>274</v>
      </c>
    </row>
    <row r="2" spans="1:5" x14ac:dyDescent="0.25">
      <c r="A2" s="14" t="s">
        <v>34</v>
      </c>
      <c r="B2" s="14" t="s">
        <v>36</v>
      </c>
      <c r="C2" s="15">
        <v>55791982.469999999</v>
      </c>
      <c r="D2" s="15"/>
      <c r="E2" s="15"/>
    </row>
    <row r="3" spans="1:5" x14ac:dyDescent="0.25">
      <c r="A3" s="14" t="s">
        <v>46</v>
      </c>
      <c r="B3" s="14" t="s">
        <v>48</v>
      </c>
      <c r="C3" s="15">
        <v>7440387.5199999996</v>
      </c>
      <c r="D3" s="15"/>
      <c r="E3" s="15"/>
    </row>
    <row r="4" spans="1:5" x14ac:dyDescent="0.25">
      <c r="A4" s="14" t="s">
        <v>50</v>
      </c>
      <c r="B4" s="14" t="s">
        <v>52</v>
      </c>
      <c r="C4" s="15">
        <v>6997616.6199999992</v>
      </c>
      <c r="D4" s="15"/>
      <c r="E4" s="15"/>
    </row>
    <row r="5" spans="1:5" x14ac:dyDescent="0.25">
      <c r="A5" s="14" t="s">
        <v>191</v>
      </c>
      <c r="B5" s="14" t="s">
        <v>193</v>
      </c>
      <c r="C5" s="15">
        <v>6795664.7000000002</v>
      </c>
      <c r="D5" s="15"/>
      <c r="E5" s="15"/>
    </row>
    <row r="6" spans="1:5" x14ac:dyDescent="0.25">
      <c r="A6" s="14" t="s">
        <v>196</v>
      </c>
      <c r="B6" s="14" t="s">
        <v>198</v>
      </c>
      <c r="C6" s="15">
        <v>3117424.94</v>
      </c>
      <c r="D6" s="15"/>
      <c r="E6" s="15"/>
    </row>
    <row r="7" spans="1:5" x14ac:dyDescent="0.25">
      <c r="A7" s="14" t="s">
        <v>200</v>
      </c>
      <c r="B7" s="14" t="s">
        <v>202</v>
      </c>
      <c r="C7" s="15">
        <v>2123036.75</v>
      </c>
      <c r="D7" s="15"/>
      <c r="E7" s="15"/>
    </row>
    <row r="8" spans="1:5" x14ac:dyDescent="0.25">
      <c r="A8" s="14" t="s">
        <v>188</v>
      </c>
      <c r="B8" s="14" t="s">
        <v>190</v>
      </c>
      <c r="C8" s="15">
        <v>1946225.4100000001</v>
      </c>
      <c r="D8" s="15"/>
      <c r="E8" s="15"/>
    </row>
    <row r="9" spans="1:5" x14ac:dyDescent="0.25">
      <c r="A9" s="14" t="s">
        <v>220</v>
      </c>
      <c r="B9" s="14" t="s">
        <v>222</v>
      </c>
      <c r="C9" s="15">
        <v>1210376.24</v>
      </c>
      <c r="D9" s="15"/>
      <c r="E9" s="15"/>
    </row>
    <row r="10" spans="1:5" x14ac:dyDescent="0.25">
      <c r="A10" s="14" t="s">
        <v>240</v>
      </c>
      <c r="B10" s="14" t="s">
        <v>242</v>
      </c>
      <c r="C10" s="15">
        <v>1187071.9099999999</v>
      </c>
      <c r="D10" s="15"/>
      <c r="E10" s="15"/>
    </row>
    <row r="11" spans="1:5" x14ac:dyDescent="0.25">
      <c r="A11" s="14" t="s">
        <v>69</v>
      </c>
      <c r="B11" s="14" t="s">
        <v>71</v>
      </c>
      <c r="C11" s="15">
        <v>686265.67999999993</v>
      </c>
      <c r="D11" s="15"/>
      <c r="E11" s="15"/>
    </row>
    <row r="12" spans="1:5" x14ac:dyDescent="0.25">
      <c r="A12" s="14" t="s">
        <v>129</v>
      </c>
      <c r="B12" s="14" t="s">
        <v>131</v>
      </c>
      <c r="C12" s="15">
        <v>647088.80000000005</v>
      </c>
      <c r="D12" s="15"/>
      <c r="E12" s="15"/>
    </row>
    <row r="13" spans="1:5" x14ac:dyDescent="0.25">
      <c r="A13" s="14" t="s">
        <v>243</v>
      </c>
      <c r="B13" s="14" t="s">
        <v>245</v>
      </c>
      <c r="C13" s="15">
        <v>612549.39</v>
      </c>
      <c r="D13" s="15"/>
      <c r="E13" s="15"/>
    </row>
    <row r="14" spans="1:5" x14ac:dyDescent="0.25">
      <c r="A14" s="14" t="s">
        <v>108</v>
      </c>
      <c r="B14" s="14" t="s">
        <v>110</v>
      </c>
      <c r="C14" s="15">
        <v>609872.34</v>
      </c>
      <c r="D14" s="15"/>
      <c r="E14" s="15"/>
    </row>
    <row r="15" spans="1:5" x14ac:dyDescent="0.25">
      <c r="A15" s="14" t="s">
        <v>161</v>
      </c>
      <c r="B15" s="14" t="s">
        <v>163</v>
      </c>
      <c r="C15" s="15">
        <v>477085.12</v>
      </c>
      <c r="D15" s="15"/>
      <c r="E15" s="15"/>
    </row>
    <row r="16" spans="1:5" x14ac:dyDescent="0.25">
      <c r="A16" s="14" t="s">
        <v>135</v>
      </c>
      <c r="B16" s="14" t="s">
        <v>137</v>
      </c>
      <c r="C16" s="15">
        <v>404470.31</v>
      </c>
      <c r="D16" s="15"/>
      <c r="E16" s="15"/>
    </row>
    <row r="17" spans="1:5" x14ac:dyDescent="0.25">
      <c r="A17" s="14" t="s">
        <v>208</v>
      </c>
      <c r="B17" s="14" t="s">
        <v>210</v>
      </c>
      <c r="C17" s="15">
        <v>398248.76</v>
      </c>
      <c r="D17" s="15"/>
      <c r="E17" s="15"/>
    </row>
    <row r="18" spans="1:5" x14ac:dyDescent="0.25">
      <c r="A18" s="14" t="s">
        <v>11</v>
      </c>
      <c r="B18" s="14" t="s">
        <v>13</v>
      </c>
      <c r="C18" s="15">
        <v>375642.48</v>
      </c>
      <c r="D18" s="15"/>
      <c r="E18" s="15"/>
    </row>
    <row r="19" spans="1:5" x14ac:dyDescent="0.25">
      <c r="A19" s="14" t="s">
        <v>117</v>
      </c>
      <c r="B19" s="14" t="s">
        <v>119</v>
      </c>
      <c r="C19" s="15">
        <v>319724</v>
      </c>
      <c r="D19" s="15"/>
      <c r="E19" s="15"/>
    </row>
    <row r="20" spans="1:5" x14ac:dyDescent="0.25">
      <c r="A20" s="14" t="s">
        <v>65</v>
      </c>
      <c r="B20" s="14" t="s">
        <v>67</v>
      </c>
      <c r="C20" s="15">
        <v>305547.71999999997</v>
      </c>
      <c r="D20" s="15"/>
      <c r="E20" s="15"/>
    </row>
    <row r="21" spans="1:5" x14ac:dyDescent="0.25">
      <c r="A21" s="14" t="s">
        <v>100</v>
      </c>
      <c r="B21" s="14" t="s">
        <v>102</v>
      </c>
      <c r="C21" s="15">
        <v>188554.01</v>
      </c>
      <c r="D21" s="15"/>
      <c r="E21" s="15"/>
    </row>
    <row r="22" spans="1:5" x14ac:dyDescent="0.25">
      <c r="A22" s="14" t="s">
        <v>138</v>
      </c>
      <c r="B22" s="14" t="s">
        <v>140</v>
      </c>
      <c r="C22" s="15">
        <v>180222.93</v>
      </c>
      <c r="D22" s="15"/>
      <c r="E22" s="15"/>
    </row>
    <row r="23" spans="1:5" x14ac:dyDescent="0.25">
      <c r="A23" s="14" t="s">
        <v>95</v>
      </c>
      <c r="B23" s="14" t="s">
        <v>97</v>
      </c>
      <c r="C23" s="15">
        <v>164060.16</v>
      </c>
      <c r="D23" s="15"/>
      <c r="E23" s="15"/>
    </row>
    <row r="24" spans="1:5" x14ac:dyDescent="0.25">
      <c r="A24" s="14" t="s">
        <v>182</v>
      </c>
      <c r="B24" s="14" t="s">
        <v>184</v>
      </c>
      <c r="C24" s="15">
        <v>150219.54</v>
      </c>
      <c r="D24" s="15"/>
      <c r="E24" s="15"/>
    </row>
    <row r="25" spans="1:5" x14ac:dyDescent="0.25">
      <c r="A25" s="14" t="s">
        <v>23</v>
      </c>
      <c r="B25" s="14" t="s">
        <v>25</v>
      </c>
      <c r="C25" s="15">
        <v>128372.52</v>
      </c>
      <c r="D25" s="15"/>
      <c r="E25" s="15"/>
    </row>
    <row r="26" spans="1:5" x14ac:dyDescent="0.25">
      <c r="A26" s="14" t="s">
        <v>149</v>
      </c>
      <c r="B26" s="14" t="s">
        <v>151</v>
      </c>
      <c r="C26" s="15">
        <v>120843.74</v>
      </c>
      <c r="D26" s="15"/>
      <c r="E26" s="15"/>
    </row>
    <row r="27" spans="1:5" x14ac:dyDescent="0.25">
      <c r="A27" s="14" t="s">
        <v>87</v>
      </c>
      <c r="B27" s="14" t="s">
        <v>89</v>
      </c>
      <c r="C27" s="15">
        <v>107398.39</v>
      </c>
      <c r="D27" s="15"/>
      <c r="E27" s="15"/>
    </row>
    <row r="28" spans="1:5" x14ac:dyDescent="0.25">
      <c r="A28" s="14" t="s">
        <v>144</v>
      </c>
      <c r="B28" s="14" t="s">
        <v>146</v>
      </c>
      <c r="C28" s="15">
        <v>102432.17</v>
      </c>
      <c r="D28" s="15"/>
      <c r="E28" s="15"/>
    </row>
    <row r="29" spans="1:5" x14ac:dyDescent="0.25">
      <c r="A29" s="14" t="s">
        <v>3</v>
      </c>
      <c r="B29" s="14" t="s">
        <v>5</v>
      </c>
      <c r="C29" s="15">
        <v>84817.29</v>
      </c>
      <c r="D29" s="15"/>
      <c r="E29" s="15"/>
    </row>
    <row r="30" spans="1:5" x14ac:dyDescent="0.25">
      <c r="A30" s="14" t="s">
        <v>165</v>
      </c>
      <c r="B30" s="14" t="s">
        <v>167</v>
      </c>
      <c r="C30" s="15">
        <v>76310.509999999995</v>
      </c>
      <c r="D30" s="15"/>
      <c r="E30" s="15"/>
    </row>
    <row r="31" spans="1:5" x14ac:dyDescent="0.25">
      <c r="A31" s="14" t="s">
        <v>204</v>
      </c>
      <c r="B31" s="14" t="s">
        <v>206</v>
      </c>
      <c r="C31" s="15">
        <v>75284.679999999993</v>
      </c>
      <c r="D31" s="15"/>
      <c r="E31" s="15"/>
    </row>
    <row r="32" spans="1:5" x14ac:dyDescent="0.25">
      <c r="A32" s="14" t="s">
        <v>223</v>
      </c>
      <c r="B32" s="14" t="s">
        <v>225</v>
      </c>
      <c r="C32" s="15">
        <v>60656.81</v>
      </c>
      <c r="D32" s="15"/>
      <c r="E32" s="15"/>
    </row>
    <row r="33" spans="1:5" x14ac:dyDescent="0.25">
      <c r="A33" s="14" t="s">
        <v>28</v>
      </c>
      <c r="B33" s="14" t="s">
        <v>30</v>
      </c>
      <c r="C33" s="15">
        <v>41184.31</v>
      </c>
      <c r="D33" s="15"/>
      <c r="E33" s="15"/>
    </row>
    <row r="34" spans="1:5" x14ac:dyDescent="0.25">
      <c r="A34" s="14" t="s">
        <v>61</v>
      </c>
      <c r="B34" s="14" t="s">
        <v>63</v>
      </c>
      <c r="C34" s="15">
        <v>29067.21</v>
      </c>
      <c r="D34" s="15"/>
      <c r="E34" s="15"/>
    </row>
    <row r="35" spans="1:5" x14ac:dyDescent="0.25">
      <c r="A35" s="14" t="s">
        <v>141</v>
      </c>
      <c r="B35" s="14" t="s">
        <v>143</v>
      </c>
      <c r="C35" s="15">
        <v>28768</v>
      </c>
      <c r="D35" s="15"/>
      <c r="E35" s="15"/>
    </row>
    <row r="36" spans="1:5" x14ac:dyDescent="0.25">
      <c r="A36" s="14" t="s">
        <v>56</v>
      </c>
      <c r="B36" s="14" t="s">
        <v>58</v>
      </c>
      <c r="C36" s="15">
        <v>12726.92</v>
      </c>
      <c r="D36" s="15"/>
      <c r="E36" s="15"/>
    </row>
    <row r="37" spans="1:5" x14ac:dyDescent="0.25">
      <c r="A37" s="14" t="s">
        <v>213</v>
      </c>
      <c r="B37" s="14" t="s">
        <v>215</v>
      </c>
      <c r="C37" s="15">
        <v>11648.81</v>
      </c>
      <c r="D37" s="15"/>
      <c r="E37" s="15"/>
    </row>
    <row r="38" spans="1:5" x14ac:dyDescent="0.25">
      <c r="A38" s="14" t="s">
        <v>125</v>
      </c>
      <c r="B38" s="14" t="s">
        <v>127</v>
      </c>
      <c r="C38" s="15">
        <v>11204</v>
      </c>
      <c r="D38" s="15"/>
      <c r="E38" s="15"/>
    </row>
    <row r="39" spans="1:5" x14ac:dyDescent="0.25">
      <c r="A39" s="14" t="s">
        <v>174</v>
      </c>
      <c r="B39" s="14" t="s">
        <v>176</v>
      </c>
      <c r="C39" s="15">
        <v>7411.69</v>
      </c>
      <c r="D39" s="15"/>
      <c r="E39" s="15"/>
    </row>
    <row r="40" spans="1:5" x14ac:dyDescent="0.25">
      <c r="A40" s="14" t="s">
        <v>154</v>
      </c>
      <c r="B40" s="14" t="s">
        <v>156</v>
      </c>
      <c r="C40" s="15">
        <v>0</v>
      </c>
      <c r="D40" s="15"/>
      <c r="E40" s="15"/>
    </row>
    <row r="41" spans="1:5" x14ac:dyDescent="0.25">
      <c r="A41" s="14" t="s">
        <v>158</v>
      </c>
      <c r="B41" s="14" t="s">
        <v>160</v>
      </c>
      <c r="C41" s="15">
        <v>0</v>
      </c>
      <c r="D41" s="15"/>
      <c r="E41" s="15"/>
    </row>
    <row r="42" spans="1:5" x14ac:dyDescent="0.25">
      <c r="A42" s="14" t="s">
        <v>226</v>
      </c>
      <c r="B42" s="14" t="s">
        <v>228</v>
      </c>
      <c r="C42" s="15">
        <v>0</v>
      </c>
      <c r="D42" s="15"/>
      <c r="E42" s="15"/>
    </row>
    <row r="43" spans="1:5" x14ac:dyDescent="0.25">
      <c r="A43" s="14" t="s">
        <v>229</v>
      </c>
      <c r="B43" s="14" t="s">
        <v>231</v>
      </c>
      <c r="C43" s="15">
        <v>0</v>
      </c>
      <c r="D43" s="15"/>
      <c r="E43" s="15"/>
    </row>
    <row r="44" spans="1:5" x14ac:dyDescent="0.25">
      <c r="A44" s="14" t="s">
        <v>232</v>
      </c>
      <c r="B44" s="14" t="s">
        <v>234</v>
      </c>
      <c r="C44" s="15">
        <v>0</v>
      </c>
      <c r="D44" s="15"/>
      <c r="E44" s="15"/>
    </row>
    <row r="45" spans="1:5" x14ac:dyDescent="0.25">
      <c r="A45" s="14" t="s">
        <v>237</v>
      </c>
      <c r="B45" s="14" t="s">
        <v>239</v>
      </c>
      <c r="C45" s="15">
        <v>0</v>
      </c>
      <c r="D45" s="15"/>
      <c r="E45" s="15"/>
    </row>
    <row r="46" spans="1:5" x14ac:dyDescent="0.25">
      <c r="A46" s="14" t="s">
        <v>121</v>
      </c>
      <c r="B46" s="14" t="s">
        <v>123</v>
      </c>
      <c r="C46" s="15">
        <v>-24159.63</v>
      </c>
      <c r="D46" s="15"/>
      <c r="E46" s="15"/>
    </row>
    <row r="47" spans="1:5" x14ac:dyDescent="0.25">
      <c r="A47" s="14" t="s">
        <v>104</v>
      </c>
      <c r="B47" s="14" t="s">
        <v>106</v>
      </c>
      <c r="C47" s="15">
        <v>-34271.379999999997</v>
      </c>
      <c r="D47" s="15"/>
      <c r="E47" s="15"/>
    </row>
    <row r="48" spans="1:5" x14ac:dyDescent="0.25">
      <c r="A48" s="14" t="s">
        <v>112</v>
      </c>
      <c r="B48" s="14" t="s">
        <v>114</v>
      </c>
      <c r="C48" s="15">
        <v>-43691.41</v>
      </c>
      <c r="D48" s="15"/>
      <c r="E48" s="15"/>
    </row>
    <row r="49" spans="1:5" x14ac:dyDescent="0.25">
      <c r="A49" s="14" t="s">
        <v>246</v>
      </c>
      <c r="B49" s="14" t="s">
        <v>248</v>
      </c>
      <c r="C49" s="15">
        <v>-64308.79</v>
      </c>
      <c r="D49" s="15"/>
      <c r="E49" s="15"/>
    </row>
    <row r="50" spans="1:5" x14ac:dyDescent="0.25">
      <c r="A50" s="14" t="s">
        <v>75</v>
      </c>
      <c r="B50" s="14" t="s">
        <v>77</v>
      </c>
      <c r="C50" s="15">
        <v>-107724.66999999998</v>
      </c>
      <c r="D50" s="15"/>
      <c r="E50" s="15"/>
    </row>
    <row r="51" spans="1:5" x14ac:dyDescent="0.25">
      <c r="A51" s="14" t="s">
        <v>169</v>
      </c>
      <c r="B51" s="14" t="s">
        <v>171</v>
      </c>
      <c r="C51" s="15">
        <v>-112879.59</v>
      </c>
      <c r="D51" s="15"/>
      <c r="E51" s="15"/>
    </row>
    <row r="52" spans="1:5" x14ac:dyDescent="0.25">
      <c r="A52" s="14" t="s">
        <v>91</v>
      </c>
      <c r="B52" s="14" t="s">
        <v>93</v>
      </c>
      <c r="C52" s="15">
        <v>-116970.44</v>
      </c>
      <c r="D52" s="15"/>
      <c r="E52" s="15"/>
    </row>
    <row r="53" spans="1:5" ht="14.4" thickBot="1" x14ac:dyDescent="0.3">
      <c r="A53" s="28"/>
      <c r="B53" s="28" t="s">
        <v>270</v>
      </c>
      <c r="C53" s="29">
        <f>SUM(C2:C52)</f>
        <v>92523458.940000042</v>
      </c>
    </row>
    <row r="54" spans="1:5" x14ac:dyDescent="0.25">
      <c r="E54" s="15"/>
    </row>
    <row r="55" spans="1:5" x14ac:dyDescent="0.25">
      <c r="E55" s="15"/>
    </row>
    <row r="56" spans="1:5" x14ac:dyDescent="0.25">
      <c r="E56" s="15"/>
    </row>
    <row r="57" spans="1:5" x14ac:dyDescent="0.25">
      <c r="C57" s="15"/>
    </row>
    <row r="82" spans="4:4" x14ac:dyDescent="0.25">
      <c r="D82" s="15"/>
    </row>
    <row r="85" spans="4:4" x14ac:dyDescent="0.25">
      <c r="D85" s="15"/>
    </row>
    <row r="86" spans="4:4" x14ac:dyDescent="0.25">
      <c r="D86" s="15"/>
    </row>
    <row r="87" spans="4:4" x14ac:dyDescent="0.25">
      <c r="D87" s="15"/>
    </row>
    <row r="115" spans="3:3" x14ac:dyDescent="0.25">
      <c r="C115" s="15"/>
    </row>
  </sheetData>
  <sortState xmlns:xlrd2="http://schemas.microsoft.com/office/spreadsheetml/2017/richdata2" ref="A2:C52">
    <sortCondition descending="1" ref="C5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38EEB-559E-49A4-8E92-DBA0104A81AB}">
  <dimension ref="A1:E11"/>
  <sheetViews>
    <sheetView workbookViewId="0">
      <selection activeCell="A2" sqref="A2:E2"/>
    </sheetView>
  </sheetViews>
  <sheetFormatPr defaultRowHeight="13.2" x14ac:dyDescent="0.25"/>
  <cols>
    <col min="1" max="1" width="13.5546875" bestFit="1" customWidth="1"/>
    <col min="2" max="2" width="38.5546875" bestFit="1" customWidth="1"/>
    <col min="3" max="3" width="15.109375" bestFit="1" customWidth="1"/>
    <col min="4" max="4" width="14.33203125" bestFit="1" customWidth="1"/>
    <col min="5" max="5" width="10.33203125" bestFit="1" customWidth="1"/>
  </cols>
  <sheetData>
    <row r="1" spans="1:5" ht="13.8" x14ac:dyDescent="0.25">
      <c r="A1" s="11" t="s">
        <v>271</v>
      </c>
      <c r="B1" s="11" t="s">
        <v>266</v>
      </c>
      <c r="C1" s="12" t="s">
        <v>262</v>
      </c>
      <c r="D1" s="13" t="s">
        <v>272</v>
      </c>
      <c r="E1" s="13" t="s">
        <v>273</v>
      </c>
    </row>
    <row r="2" spans="1:5" ht="13.8" x14ac:dyDescent="0.25">
      <c r="A2" s="16" t="s">
        <v>149</v>
      </c>
      <c r="B2" s="16" t="s">
        <v>151</v>
      </c>
      <c r="C2" s="17">
        <v>120843.74</v>
      </c>
      <c r="D2" s="18">
        <v>44784</v>
      </c>
      <c r="E2" s="19" t="s">
        <v>148</v>
      </c>
    </row>
    <row r="3" spans="1:5" ht="13.8" x14ac:dyDescent="0.25">
      <c r="A3" s="16" t="s">
        <v>165</v>
      </c>
      <c r="B3" s="16" t="s">
        <v>167</v>
      </c>
      <c r="C3" s="17">
        <v>58027.56</v>
      </c>
      <c r="D3" s="18">
        <v>44532</v>
      </c>
      <c r="E3" s="19" t="s">
        <v>84</v>
      </c>
    </row>
    <row r="4" spans="1:5" ht="13.8" x14ac:dyDescent="0.25">
      <c r="A4" s="16" t="s">
        <v>165</v>
      </c>
      <c r="B4" s="16" t="s">
        <v>167</v>
      </c>
      <c r="C4" s="17">
        <v>18282.95</v>
      </c>
      <c r="D4" s="18">
        <v>44637</v>
      </c>
      <c r="E4" s="19" t="s">
        <v>84</v>
      </c>
    </row>
    <row r="5" spans="1:5" ht="13.8" x14ac:dyDescent="0.25">
      <c r="A5" s="16" t="s">
        <v>165</v>
      </c>
      <c r="B5" s="16" t="s">
        <v>167</v>
      </c>
      <c r="C5" s="17">
        <v>0</v>
      </c>
      <c r="D5" s="18">
        <v>44615</v>
      </c>
      <c r="E5" s="19" t="s">
        <v>84</v>
      </c>
    </row>
    <row r="6" spans="1:5" ht="13.8" x14ac:dyDescent="0.25">
      <c r="A6" s="16" t="s">
        <v>75</v>
      </c>
      <c r="B6" s="16" t="s">
        <v>77</v>
      </c>
      <c r="C6" s="17">
        <v>-8804.82</v>
      </c>
      <c r="D6" s="18">
        <v>44648</v>
      </c>
      <c r="E6" s="19" t="s">
        <v>84</v>
      </c>
    </row>
    <row r="7" spans="1:5" ht="13.8" x14ac:dyDescent="0.25">
      <c r="A7" s="16" t="s">
        <v>246</v>
      </c>
      <c r="B7" s="16" t="s">
        <v>248</v>
      </c>
      <c r="C7" s="17">
        <v>-64308.79</v>
      </c>
      <c r="D7" s="18">
        <v>44502</v>
      </c>
      <c r="E7" s="19" t="s">
        <v>84</v>
      </c>
    </row>
    <row r="8" spans="1:5" ht="13.8" x14ac:dyDescent="0.25">
      <c r="A8" s="16" t="s">
        <v>169</v>
      </c>
      <c r="B8" s="16" t="s">
        <v>171</v>
      </c>
      <c r="C8" s="17">
        <v>-112879.59</v>
      </c>
      <c r="D8" s="18">
        <v>44483</v>
      </c>
      <c r="E8" s="19" t="s">
        <v>84</v>
      </c>
    </row>
    <row r="10" spans="1:5" x14ac:dyDescent="0.25">
      <c r="C10" s="10">
        <f>SUM(C3,C4,C5,C6)</f>
        <v>67505.69</v>
      </c>
    </row>
    <row r="11" spans="1:5" x14ac:dyDescent="0.25">
      <c r="C11" s="10">
        <f>SUM(C2,C7,C8)</f>
        <v>-56344.639999999992</v>
      </c>
    </row>
  </sheetData>
  <sortState xmlns:xlrd2="http://schemas.microsoft.com/office/spreadsheetml/2017/richdata2" ref="A2:E8">
    <sortCondition descending="1" ref="C2:C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AFD90-4A48-4CDE-950A-A878665C92FE}">
  <dimension ref="A1:E6"/>
  <sheetViews>
    <sheetView workbookViewId="0">
      <selection activeCell="D21" sqref="D21"/>
    </sheetView>
  </sheetViews>
  <sheetFormatPr defaultRowHeight="13.2" x14ac:dyDescent="0.25"/>
  <cols>
    <col min="1" max="1" width="13.5546875" bestFit="1" customWidth="1"/>
    <col min="2" max="2" width="36" bestFit="1" customWidth="1"/>
    <col min="3" max="3" width="15.109375" bestFit="1" customWidth="1"/>
    <col min="4" max="4" width="14.33203125" bestFit="1" customWidth="1"/>
  </cols>
  <sheetData>
    <row r="1" spans="1:5" ht="13.8" x14ac:dyDescent="0.25">
      <c r="A1" s="11" t="s">
        <v>271</v>
      </c>
      <c r="B1" s="11" t="s">
        <v>266</v>
      </c>
      <c r="C1" s="12" t="s">
        <v>262</v>
      </c>
      <c r="D1" s="13" t="s">
        <v>272</v>
      </c>
      <c r="E1" s="13" t="s">
        <v>273</v>
      </c>
    </row>
    <row r="2" spans="1:5" ht="13.8" x14ac:dyDescent="0.25">
      <c r="A2" s="16" t="s">
        <v>3</v>
      </c>
      <c r="B2" s="16" t="s">
        <v>5</v>
      </c>
      <c r="C2" s="17">
        <v>11891.87</v>
      </c>
      <c r="D2" s="18">
        <v>44803</v>
      </c>
      <c r="E2" s="19" t="s">
        <v>1</v>
      </c>
    </row>
    <row r="3" spans="1:5" ht="13.8" x14ac:dyDescent="0.25">
      <c r="A3" s="16" t="s">
        <v>3</v>
      </c>
      <c r="B3" s="16" t="s">
        <v>5</v>
      </c>
      <c r="C3" s="17">
        <v>53724.94</v>
      </c>
      <c r="D3" s="18">
        <v>44574</v>
      </c>
      <c r="E3" s="19" t="s">
        <v>1</v>
      </c>
    </row>
    <row r="4" spans="1:5" ht="13.8" x14ac:dyDescent="0.25">
      <c r="A4" s="16" t="s">
        <v>3</v>
      </c>
      <c r="B4" s="16" t="s">
        <v>5</v>
      </c>
      <c r="C4" s="17">
        <v>19200.48</v>
      </c>
      <c r="D4" s="18">
        <v>44487</v>
      </c>
      <c r="E4" s="19" t="s">
        <v>1</v>
      </c>
    </row>
    <row r="5" spans="1:5" ht="13.8" x14ac:dyDescent="0.25">
      <c r="A5" s="16" t="s">
        <v>204</v>
      </c>
      <c r="B5" s="16" t="s">
        <v>206</v>
      </c>
      <c r="C5" s="17">
        <v>12514.98</v>
      </c>
      <c r="D5" s="18">
        <v>44754</v>
      </c>
      <c r="E5" s="19" t="s">
        <v>1</v>
      </c>
    </row>
    <row r="6" spans="1:5" ht="13.8" x14ac:dyDescent="0.25">
      <c r="A6" s="16" t="s">
        <v>204</v>
      </c>
      <c r="B6" s="16" t="s">
        <v>206</v>
      </c>
      <c r="C6" s="17">
        <v>62769.7</v>
      </c>
      <c r="D6" s="18">
        <v>44774</v>
      </c>
      <c r="E6" s="19" t="s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0A5FB-A109-4780-A905-5247B2E03BCF}">
  <dimension ref="A1:E20"/>
  <sheetViews>
    <sheetView workbookViewId="0">
      <selection activeCell="C21" sqref="C21"/>
    </sheetView>
  </sheetViews>
  <sheetFormatPr defaultRowHeight="13.2" x14ac:dyDescent="0.25"/>
  <cols>
    <col min="1" max="1" width="13.5546875" bestFit="1" customWidth="1"/>
    <col min="2" max="2" width="41.6640625" bestFit="1" customWidth="1"/>
    <col min="3" max="3" width="15.109375" bestFit="1" customWidth="1"/>
    <col min="4" max="4" width="14.33203125" bestFit="1" customWidth="1"/>
    <col min="5" max="5" width="10.6640625" customWidth="1"/>
  </cols>
  <sheetData>
    <row r="1" spans="1:5" ht="13.8" x14ac:dyDescent="0.25">
      <c r="A1" s="11" t="s">
        <v>271</v>
      </c>
      <c r="B1" s="11" t="s">
        <v>266</v>
      </c>
      <c r="C1" s="12" t="s">
        <v>262</v>
      </c>
      <c r="D1" s="13" t="s">
        <v>272</v>
      </c>
      <c r="E1" s="13" t="s">
        <v>273</v>
      </c>
    </row>
    <row r="2" spans="1:5" ht="13.8" x14ac:dyDescent="0.25">
      <c r="A2" s="16" t="s">
        <v>46</v>
      </c>
      <c r="B2" s="16" t="s">
        <v>48</v>
      </c>
      <c r="C2" s="17">
        <v>7440387.5199999996</v>
      </c>
      <c r="D2" s="18">
        <v>44811</v>
      </c>
      <c r="E2" s="19" t="s">
        <v>45</v>
      </c>
    </row>
    <row r="3" spans="1:5" ht="13.8" x14ac:dyDescent="0.25">
      <c r="A3" s="16" t="s">
        <v>69</v>
      </c>
      <c r="B3" s="16" t="s">
        <v>71</v>
      </c>
      <c r="C3" s="17">
        <v>381940.36</v>
      </c>
      <c r="D3" s="18">
        <v>44819</v>
      </c>
      <c r="E3" s="19" t="s">
        <v>45</v>
      </c>
    </row>
    <row r="4" spans="1:5" ht="13.8" x14ac:dyDescent="0.25">
      <c r="A4" s="16" t="s">
        <v>154</v>
      </c>
      <c r="B4" s="16" t="s">
        <v>156</v>
      </c>
      <c r="C4" s="17">
        <v>344000</v>
      </c>
      <c r="D4" s="18">
        <v>44644</v>
      </c>
      <c r="E4" s="19" t="s">
        <v>27</v>
      </c>
    </row>
    <row r="5" spans="1:5" ht="13.8" x14ac:dyDescent="0.25">
      <c r="A5" s="16" t="s">
        <v>117</v>
      </c>
      <c r="B5" s="16" t="s">
        <v>119</v>
      </c>
      <c r="C5" s="17">
        <v>319724</v>
      </c>
      <c r="D5" s="18">
        <v>44641</v>
      </c>
      <c r="E5" s="19" t="s">
        <v>27</v>
      </c>
    </row>
    <row r="6" spans="1:5" ht="13.8" x14ac:dyDescent="0.25">
      <c r="A6" s="16" t="s">
        <v>69</v>
      </c>
      <c r="B6" s="16" t="s">
        <v>71</v>
      </c>
      <c r="C6" s="17">
        <v>224795.24</v>
      </c>
      <c r="D6" s="18">
        <v>44582</v>
      </c>
      <c r="E6" s="19" t="s">
        <v>45</v>
      </c>
    </row>
    <row r="7" spans="1:5" ht="13.8" x14ac:dyDescent="0.25">
      <c r="A7" s="16" t="s">
        <v>69</v>
      </c>
      <c r="B7" s="16" t="s">
        <v>71</v>
      </c>
      <c r="C7" s="17">
        <v>58564.9</v>
      </c>
      <c r="D7" s="18">
        <v>44635</v>
      </c>
      <c r="E7" s="19" t="s">
        <v>45</v>
      </c>
    </row>
    <row r="8" spans="1:5" ht="13.8" x14ac:dyDescent="0.25">
      <c r="A8" s="16" t="s">
        <v>28</v>
      </c>
      <c r="B8" s="16" t="s">
        <v>30</v>
      </c>
      <c r="C8" s="17">
        <v>41184.31</v>
      </c>
      <c r="D8" s="18">
        <v>44823</v>
      </c>
      <c r="E8" s="19" t="s">
        <v>27</v>
      </c>
    </row>
    <row r="9" spans="1:5" ht="13.8" x14ac:dyDescent="0.25">
      <c r="A9" s="16" t="s">
        <v>61</v>
      </c>
      <c r="B9" s="16" t="s">
        <v>63</v>
      </c>
      <c r="C9" s="17">
        <v>29067.21</v>
      </c>
      <c r="D9" s="18">
        <v>44587</v>
      </c>
      <c r="E9" s="19" t="s">
        <v>27</v>
      </c>
    </row>
    <row r="10" spans="1:5" ht="13.8" x14ac:dyDescent="0.25">
      <c r="A10" s="16" t="s">
        <v>141</v>
      </c>
      <c r="B10" s="16" t="s">
        <v>143</v>
      </c>
      <c r="C10" s="17">
        <v>28768</v>
      </c>
      <c r="D10" s="18">
        <v>44580</v>
      </c>
      <c r="E10" s="19" t="s">
        <v>27</v>
      </c>
    </row>
    <row r="11" spans="1:5" ht="13.8" x14ac:dyDescent="0.25">
      <c r="A11" s="16" t="s">
        <v>69</v>
      </c>
      <c r="B11" s="16" t="s">
        <v>71</v>
      </c>
      <c r="C11" s="17">
        <v>13180.59</v>
      </c>
      <c r="D11" s="18">
        <v>44791</v>
      </c>
      <c r="E11" s="19" t="s">
        <v>45</v>
      </c>
    </row>
    <row r="12" spans="1:5" ht="13.8" x14ac:dyDescent="0.25">
      <c r="A12" s="16" t="s">
        <v>69</v>
      </c>
      <c r="B12" s="16" t="s">
        <v>71</v>
      </c>
      <c r="C12" s="17">
        <v>7784.59</v>
      </c>
      <c r="D12" s="18">
        <v>44791</v>
      </c>
      <c r="E12" s="19" t="s">
        <v>45</v>
      </c>
    </row>
    <row r="13" spans="1:5" ht="13.8" x14ac:dyDescent="0.25">
      <c r="A13" s="16" t="s">
        <v>158</v>
      </c>
      <c r="B13" s="16" t="s">
        <v>160</v>
      </c>
      <c r="C13" s="17">
        <v>0</v>
      </c>
      <c r="D13" s="18">
        <v>44551</v>
      </c>
      <c r="E13" s="19" t="s">
        <v>27</v>
      </c>
    </row>
    <row r="14" spans="1:5" ht="13.8" x14ac:dyDescent="0.25">
      <c r="A14" s="16" t="s">
        <v>104</v>
      </c>
      <c r="B14" s="16" t="s">
        <v>106</v>
      </c>
      <c r="C14" s="17">
        <v>-6376.04</v>
      </c>
      <c r="D14" s="18">
        <v>44735</v>
      </c>
      <c r="E14" s="19" t="s">
        <v>27</v>
      </c>
    </row>
    <row r="15" spans="1:5" ht="13.8" x14ac:dyDescent="0.25">
      <c r="A15" s="16" t="s">
        <v>104</v>
      </c>
      <c r="B15" s="16" t="s">
        <v>106</v>
      </c>
      <c r="C15" s="17">
        <v>-27895.34</v>
      </c>
      <c r="D15" s="18">
        <v>44735</v>
      </c>
      <c r="E15" s="19" t="s">
        <v>27</v>
      </c>
    </row>
    <row r="16" spans="1:5" ht="13.8" x14ac:dyDescent="0.25">
      <c r="A16" s="16" t="s">
        <v>91</v>
      </c>
      <c r="B16" s="16" t="s">
        <v>93</v>
      </c>
      <c r="C16" s="17">
        <v>-116970.44</v>
      </c>
      <c r="D16" s="18">
        <v>44537</v>
      </c>
      <c r="E16" s="19" t="s">
        <v>27</v>
      </c>
    </row>
    <row r="17" spans="1:5" ht="13.8" x14ac:dyDescent="0.25">
      <c r="A17" s="16" t="s">
        <v>154</v>
      </c>
      <c r="B17" s="16" t="s">
        <v>156</v>
      </c>
      <c r="C17" s="17">
        <v>-344000</v>
      </c>
      <c r="D17" s="18">
        <v>44644</v>
      </c>
      <c r="E17" s="19" t="s">
        <v>27</v>
      </c>
    </row>
    <row r="19" spans="1:5" x14ac:dyDescent="0.25">
      <c r="B19" s="30" t="s">
        <v>277</v>
      </c>
      <c r="C19" s="10">
        <f>SUM(C2:C12)</f>
        <v>8889396.7200000007</v>
      </c>
    </row>
    <row r="20" spans="1:5" x14ac:dyDescent="0.25">
      <c r="B20" s="30" t="s">
        <v>276</v>
      </c>
      <c r="C20" s="10">
        <f>SUM(C14:C17)</f>
        <v>-495241.82</v>
      </c>
    </row>
  </sheetData>
  <sortState xmlns:xlrd2="http://schemas.microsoft.com/office/spreadsheetml/2017/richdata2" ref="A2:E17">
    <sortCondition descending="1" ref="C2:C1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F4498-5628-496E-94AE-6CF1A5F8E1EC}">
  <dimension ref="A1:E9"/>
  <sheetViews>
    <sheetView workbookViewId="0">
      <selection activeCell="B2" sqref="B2:C6"/>
    </sheetView>
  </sheetViews>
  <sheetFormatPr defaultRowHeight="13.2" x14ac:dyDescent="0.25"/>
  <cols>
    <col min="1" max="1" width="8.6640625" bestFit="1" customWidth="1"/>
    <col min="2" max="2" width="41.6640625" bestFit="1" customWidth="1"/>
    <col min="3" max="3" width="10.77734375" bestFit="1" customWidth="1"/>
    <col min="4" max="4" width="10.5546875" bestFit="1" customWidth="1"/>
  </cols>
  <sheetData>
    <row r="1" spans="1:5" ht="13.8" x14ac:dyDescent="0.25">
      <c r="A1" s="11" t="s">
        <v>271</v>
      </c>
      <c r="B1" s="11" t="s">
        <v>266</v>
      </c>
      <c r="C1" s="12" t="s">
        <v>262</v>
      </c>
      <c r="D1" s="13" t="s">
        <v>272</v>
      </c>
      <c r="E1" s="13" t="s">
        <v>273</v>
      </c>
    </row>
    <row r="2" spans="1:5" ht="13.8" x14ac:dyDescent="0.25">
      <c r="A2" s="16" t="s">
        <v>149</v>
      </c>
      <c r="B2" s="16" t="s">
        <v>151</v>
      </c>
      <c r="C2" s="17">
        <v>120843.74</v>
      </c>
      <c r="D2" s="18">
        <v>44784</v>
      </c>
      <c r="E2" s="19" t="s">
        <v>148</v>
      </c>
    </row>
    <row r="3" spans="1:5" ht="13.8" x14ac:dyDescent="0.25">
      <c r="A3" s="16" t="s">
        <v>28</v>
      </c>
      <c r="B3" s="16" t="s">
        <v>30</v>
      </c>
      <c r="C3" s="17">
        <v>41184.31</v>
      </c>
      <c r="D3" s="18">
        <v>44823</v>
      </c>
      <c r="E3" s="19" t="s">
        <v>27</v>
      </c>
    </row>
    <row r="4" spans="1:5" ht="13.8" x14ac:dyDescent="0.25">
      <c r="A4" s="16" t="s">
        <v>61</v>
      </c>
      <c r="B4" s="16" t="s">
        <v>63</v>
      </c>
      <c r="C4" s="17">
        <v>29067.21</v>
      </c>
      <c r="D4" s="18">
        <v>44587</v>
      </c>
      <c r="E4" s="19" t="s">
        <v>27</v>
      </c>
    </row>
    <row r="5" spans="1:5" ht="13.8" x14ac:dyDescent="0.25">
      <c r="A5" s="16" t="s">
        <v>174</v>
      </c>
      <c r="B5" s="16" t="s">
        <v>176</v>
      </c>
      <c r="C5" s="17">
        <v>7411.69</v>
      </c>
      <c r="D5" s="18">
        <v>44620</v>
      </c>
      <c r="E5" s="19" t="s">
        <v>173</v>
      </c>
    </row>
    <row r="6" spans="1:5" ht="13.8" x14ac:dyDescent="0.25">
      <c r="A6" s="16" t="s">
        <v>158</v>
      </c>
      <c r="B6" s="16" t="s">
        <v>160</v>
      </c>
      <c r="C6" s="17">
        <v>0</v>
      </c>
      <c r="D6" s="18">
        <v>44551</v>
      </c>
      <c r="E6" s="19" t="s">
        <v>27</v>
      </c>
    </row>
    <row r="8" spans="1:5" x14ac:dyDescent="0.25">
      <c r="B8" s="30" t="s">
        <v>275</v>
      </c>
      <c r="C8" s="10">
        <f>SUM(C2:C6)</f>
        <v>198506.94999999998</v>
      </c>
    </row>
    <row r="9" spans="1:5" x14ac:dyDescent="0.25">
      <c r="B9" s="30" t="s">
        <v>276</v>
      </c>
      <c r="C9" s="10"/>
    </row>
  </sheetData>
  <sortState xmlns:xlrd2="http://schemas.microsoft.com/office/spreadsheetml/2017/richdata2" ref="A2:E6">
    <sortCondition descending="1" ref="C2:C6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A1745-7FA7-4BA6-A75B-07218CEEA0EE}">
  <dimension ref="A1:O30"/>
  <sheetViews>
    <sheetView tabSelected="1" topLeftCell="A4" workbookViewId="0">
      <selection activeCell="O30" sqref="O30"/>
    </sheetView>
  </sheetViews>
  <sheetFormatPr defaultRowHeight="13.8" x14ac:dyDescent="0.25"/>
  <cols>
    <col min="1" max="1" width="33.44140625" style="14" bestFit="1" customWidth="1"/>
    <col min="2" max="3" width="13.5546875" style="33" bestFit="1" customWidth="1"/>
    <col min="4" max="4" width="12.6640625" style="34" customWidth="1"/>
    <col min="5" max="5" width="19.44140625" style="34" bestFit="1" customWidth="1"/>
    <col min="6" max="6" width="19.5546875" style="34" bestFit="1" customWidth="1"/>
    <col min="7" max="16384" width="8.88671875" style="14"/>
  </cols>
  <sheetData>
    <row r="1" spans="1:7" x14ac:dyDescent="0.25">
      <c r="A1" s="14" t="s">
        <v>292</v>
      </c>
    </row>
    <row r="2" spans="1:7" x14ac:dyDescent="0.25">
      <c r="A2" s="11" t="s">
        <v>278</v>
      </c>
      <c r="B2" s="31" t="s">
        <v>283</v>
      </c>
      <c r="C2" s="31" t="s">
        <v>279</v>
      </c>
      <c r="D2" s="32" t="s">
        <v>280</v>
      </c>
      <c r="E2" s="32" t="s">
        <v>281</v>
      </c>
      <c r="F2" s="32" t="s">
        <v>282</v>
      </c>
      <c r="G2" s="11" t="s">
        <v>285</v>
      </c>
    </row>
    <row r="3" spans="1:7" x14ac:dyDescent="0.25">
      <c r="A3" s="16" t="s">
        <v>284</v>
      </c>
      <c r="B3" s="35">
        <v>241551</v>
      </c>
      <c r="C3" s="35">
        <v>0</v>
      </c>
      <c r="D3" s="36">
        <v>2823</v>
      </c>
      <c r="E3" s="36">
        <v>62740</v>
      </c>
      <c r="F3" s="36">
        <v>2370</v>
      </c>
      <c r="G3" s="16">
        <v>7</v>
      </c>
    </row>
    <row r="4" spans="1:7" x14ac:dyDescent="0.25">
      <c r="A4" s="16" t="s">
        <v>286</v>
      </c>
      <c r="B4" s="35">
        <v>294556</v>
      </c>
      <c r="C4" s="35">
        <v>46242</v>
      </c>
      <c r="D4" s="36">
        <v>5523</v>
      </c>
      <c r="E4" s="36">
        <v>106486</v>
      </c>
      <c r="F4" s="36">
        <v>5655</v>
      </c>
      <c r="G4" s="16">
        <v>11</v>
      </c>
    </row>
    <row r="5" spans="1:7" x14ac:dyDescent="0.25">
      <c r="A5" s="16" t="s">
        <v>287</v>
      </c>
      <c r="B5" s="35">
        <v>865625</v>
      </c>
      <c r="C5" s="35">
        <v>361570</v>
      </c>
      <c r="D5" s="36">
        <v>20416</v>
      </c>
      <c r="E5" s="36">
        <v>232328</v>
      </c>
      <c r="F5" s="36">
        <v>17928</v>
      </c>
      <c r="G5" s="16">
        <v>14</v>
      </c>
    </row>
    <row r="6" spans="1:7" x14ac:dyDescent="0.25">
      <c r="A6" s="16" t="s">
        <v>288</v>
      </c>
      <c r="B6" s="35">
        <v>296061</v>
      </c>
      <c r="C6" s="35">
        <v>213042</v>
      </c>
      <c r="D6" s="36">
        <v>22582</v>
      </c>
      <c r="E6" s="36">
        <v>241340</v>
      </c>
      <c r="F6" s="36">
        <v>19962</v>
      </c>
      <c r="G6" s="16">
        <v>20</v>
      </c>
    </row>
    <row r="7" spans="1:7" x14ac:dyDescent="0.25">
      <c r="A7" s="16" t="s">
        <v>289</v>
      </c>
      <c r="B7" s="35">
        <v>1316181</v>
      </c>
      <c r="C7" s="35">
        <v>1582296</v>
      </c>
      <c r="D7" s="36">
        <v>48883</v>
      </c>
      <c r="E7" s="36">
        <v>211193</v>
      </c>
      <c r="F7" s="36">
        <v>11028</v>
      </c>
      <c r="G7" s="16">
        <v>9</v>
      </c>
    </row>
    <row r="8" spans="1:7" x14ac:dyDescent="0.25">
      <c r="A8" s="20" t="s">
        <v>290</v>
      </c>
      <c r="B8" s="37">
        <f t="shared" ref="B8:G8" si="0">SUM(B3:B7)</f>
        <v>3013974</v>
      </c>
      <c r="C8" s="37">
        <f t="shared" si="0"/>
        <v>2203150</v>
      </c>
      <c r="D8" s="38">
        <f t="shared" si="0"/>
        <v>100227</v>
      </c>
      <c r="E8" s="38">
        <f t="shared" si="0"/>
        <v>854087</v>
      </c>
      <c r="F8" s="38">
        <f t="shared" si="0"/>
        <v>56943</v>
      </c>
      <c r="G8" s="39">
        <f t="shared" si="0"/>
        <v>61</v>
      </c>
    </row>
    <row r="11" spans="1:7" x14ac:dyDescent="0.25">
      <c r="A11" s="14" t="s">
        <v>291</v>
      </c>
    </row>
    <row r="12" spans="1:7" x14ac:dyDescent="0.25">
      <c r="A12" s="11" t="s">
        <v>278</v>
      </c>
      <c r="B12" s="31" t="s">
        <v>283</v>
      </c>
      <c r="C12" s="31" t="s">
        <v>279</v>
      </c>
      <c r="D12" s="32" t="s">
        <v>280</v>
      </c>
      <c r="E12" s="32" t="s">
        <v>281</v>
      </c>
      <c r="F12" s="32" t="s">
        <v>282</v>
      </c>
      <c r="G12" s="11" t="s">
        <v>285</v>
      </c>
    </row>
    <row r="13" spans="1:7" x14ac:dyDescent="0.25">
      <c r="A13" s="16" t="s">
        <v>286</v>
      </c>
      <c r="B13" s="35">
        <v>294556</v>
      </c>
      <c r="C13" s="35">
        <v>46242</v>
      </c>
      <c r="D13" s="36">
        <v>5523</v>
      </c>
      <c r="E13" s="36">
        <v>106486</v>
      </c>
      <c r="F13" s="36">
        <v>5655</v>
      </c>
      <c r="G13" s="16">
        <v>11</v>
      </c>
    </row>
    <row r="14" spans="1:7" x14ac:dyDescent="0.25">
      <c r="A14" s="16" t="s">
        <v>288</v>
      </c>
      <c r="B14" s="35">
        <v>296061</v>
      </c>
      <c r="C14" s="35">
        <v>213042</v>
      </c>
      <c r="D14" s="36">
        <v>22582</v>
      </c>
      <c r="E14" s="36">
        <v>241340</v>
      </c>
      <c r="F14" s="36">
        <v>19962</v>
      </c>
      <c r="G14" s="16">
        <v>20</v>
      </c>
    </row>
    <row r="15" spans="1:7" x14ac:dyDescent="0.25">
      <c r="A15" s="16" t="s">
        <v>289</v>
      </c>
      <c r="B15" s="35">
        <v>1316181</v>
      </c>
      <c r="C15" s="35">
        <v>1582296</v>
      </c>
      <c r="D15" s="36">
        <v>48883</v>
      </c>
      <c r="E15" s="36">
        <v>211193</v>
      </c>
      <c r="F15" s="36">
        <v>11028</v>
      </c>
      <c r="G15" s="16">
        <v>9</v>
      </c>
    </row>
    <row r="16" spans="1:7" x14ac:dyDescent="0.25">
      <c r="A16" s="20" t="s">
        <v>290</v>
      </c>
      <c r="B16" s="37">
        <f>SUM(B13:B15)</f>
        <v>1906798</v>
      </c>
      <c r="C16" s="37">
        <f t="shared" ref="C16:G16" si="1">SUM(C13:C15)</f>
        <v>1841580</v>
      </c>
      <c r="D16" s="51">
        <f t="shared" si="1"/>
        <v>76988</v>
      </c>
      <c r="E16" s="51">
        <f t="shared" si="1"/>
        <v>559019</v>
      </c>
      <c r="F16" s="51">
        <f t="shared" si="1"/>
        <v>36645</v>
      </c>
      <c r="G16" s="51">
        <f t="shared" si="1"/>
        <v>40</v>
      </c>
    </row>
    <row r="19" spans="1:15" ht="14.4" thickBot="1" x14ac:dyDescent="0.3">
      <c r="A19" s="14" t="s">
        <v>293</v>
      </c>
    </row>
    <row r="20" spans="1:15" ht="30.6" thickBot="1" x14ac:dyDescent="0.3">
      <c r="A20" s="40" t="s">
        <v>278</v>
      </c>
      <c r="B20" s="41" t="s">
        <v>283</v>
      </c>
      <c r="C20" s="41" t="s">
        <v>279</v>
      </c>
      <c r="D20" s="41" t="s">
        <v>280</v>
      </c>
      <c r="E20" s="41" t="s">
        <v>281</v>
      </c>
      <c r="F20" s="42" t="s">
        <v>282</v>
      </c>
    </row>
    <row r="21" spans="1:15" ht="15.6" thickBot="1" x14ac:dyDescent="0.3">
      <c r="A21" s="43" t="s">
        <v>294</v>
      </c>
      <c r="B21" s="44">
        <v>384098</v>
      </c>
      <c r="C21" s="44">
        <v>0</v>
      </c>
      <c r="D21" s="45">
        <v>16192</v>
      </c>
      <c r="E21" s="45">
        <v>154898</v>
      </c>
      <c r="F21" s="45">
        <v>8049</v>
      </c>
    </row>
    <row r="22" spans="1:15" ht="15.6" thickBot="1" x14ac:dyDescent="0.3">
      <c r="A22" s="46" t="s">
        <v>295</v>
      </c>
      <c r="B22" s="47">
        <v>731569</v>
      </c>
      <c r="C22" s="47">
        <v>245536</v>
      </c>
      <c r="D22" s="48">
        <v>44792</v>
      </c>
      <c r="E22" s="48">
        <v>485078</v>
      </c>
      <c r="F22" s="48">
        <v>34966</v>
      </c>
    </row>
    <row r="23" spans="1:15" ht="15.6" thickBot="1" x14ac:dyDescent="0.3">
      <c r="A23" s="43" t="s">
        <v>289</v>
      </c>
      <c r="B23" s="44">
        <v>1906708</v>
      </c>
      <c r="C23" s="44">
        <v>35563</v>
      </c>
      <c r="D23" s="45">
        <v>160157</v>
      </c>
      <c r="E23" s="45">
        <v>372987</v>
      </c>
      <c r="F23" s="45">
        <v>20722</v>
      </c>
    </row>
    <row r="24" spans="1:15" ht="15.6" thickBot="1" x14ac:dyDescent="0.3">
      <c r="A24" s="46" t="s">
        <v>296</v>
      </c>
      <c r="B24" s="49">
        <v>3022375</v>
      </c>
      <c r="C24" s="49">
        <v>281099</v>
      </c>
      <c r="D24" s="50">
        <v>221141</v>
      </c>
      <c r="E24" s="50">
        <v>1012963</v>
      </c>
      <c r="F24" s="50">
        <v>63737</v>
      </c>
    </row>
    <row r="30" spans="1:15" x14ac:dyDescent="0.25">
      <c r="O30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Raw</vt:lpstr>
      <vt:lpstr>Cleaned</vt:lpstr>
      <vt:lpstr>Summary</vt:lpstr>
      <vt:lpstr>Urban Systems (MPO)</vt:lpstr>
      <vt:lpstr>Bridge</vt:lpstr>
      <vt:lpstr>HSIP</vt:lpstr>
      <vt:lpstr>Bike.Ped</vt:lpstr>
      <vt:lpstr>NTD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Josh Manning</cp:lastModifiedBy>
  <cp:revision>1</cp:revision>
  <dcterms:created xsi:type="dcterms:W3CDTF">2022-12-15T16:16:43Z</dcterms:created>
  <dcterms:modified xsi:type="dcterms:W3CDTF">2022-12-15T23:13:23Z</dcterms:modified>
  <cp:category/>
</cp:coreProperties>
</file>